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auczanie RAchunkowości\WITRYNA\JPK\FA\"/>
    </mc:Choice>
  </mc:AlternateContent>
  <bookViews>
    <workbookView xWindow="0" yWindow="0" windowWidth="14380" windowHeight="4970"/>
  </bookViews>
  <sheets>
    <sheet name="start" sheetId="2" r:id="rId1"/>
    <sheet name="dane" sheetId="1" r:id="rId2"/>
    <sheet name="Nagłowki" sheetId="3" r:id="rId3"/>
    <sheet name="Wiersze" sheetId="4" r:id="rId4"/>
    <sheet name="słownik" sheetId="5" r:id="rId5"/>
  </sheets>
  <calcPr calcId="171027"/>
  <pivotCaches>
    <pivotCache cacheId="42" r:id="rId6"/>
  </pivotCaches>
</workbook>
</file>

<file path=xl/calcChain.xml><?xml version="1.0" encoding="utf-8"?>
<calcChain xmlns="http://schemas.openxmlformats.org/spreadsheetml/2006/main">
  <c r="C3" i="4" l="1"/>
  <c r="B3" i="4"/>
  <c r="B2" i="4"/>
  <c r="C2" i="4" s="1"/>
  <c r="C1" i="4"/>
  <c r="H2" i="3"/>
  <c r="C8" i="5" l="1"/>
  <c r="C7" i="5"/>
  <c r="C6" i="5"/>
  <c r="C5" i="5"/>
  <c r="C4" i="5"/>
  <c r="C3" i="5"/>
  <c r="C2" i="5"/>
  <c r="A3" i="5"/>
  <c r="A2" i="5"/>
  <c r="A8" i="5"/>
  <c r="A7" i="5"/>
  <c r="A6" i="5"/>
  <c r="A5" i="5"/>
  <c r="A4" i="5"/>
  <c r="B1" i="4"/>
</calcChain>
</file>

<file path=xl/comments1.xml><?xml version="1.0" encoding="utf-8"?>
<comments xmlns="http://schemas.openxmlformats.org/spreadsheetml/2006/main">
  <authors>
    <author>Chomuszko, Magdalena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kwota netto 23%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  <charset val="238"/>
          </rPr>
          <t>kwota podatku 23%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kwota netto 8%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38"/>
          </rPr>
          <t>kwota podatku 8%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>kwota brutto</t>
        </r>
      </text>
    </comment>
  </commentList>
</comments>
</file>

<file path=xl/connections.xml><?xml version="1.0" encoding="utf-8"?>
<connections xmlns="http://schemas.openxmlformats.org/spreadsheetml/2006/main">
  <connection id="1" name="JPK_FAS_20150101_20151231_12557aa3" type="4" refreshedVersion="0" background="1">
    <webPr xml="1" sourceData="1" url="F:\Nauczanie RAchunkowości\WITRYNA\JPK\FA\JPK_FA_PLN.xml" htmlTables="1" htmlFormat="all"/>
  </connection>
</connections>
</file>

<file path=xl/sharedStrings.xml><?xml version="1.0" encoding="utf-8"?>
<sst xmlns="http://schemas.openxmlformats.org/spreadsheetml/2006/main" count="521" uniqueCount="147">
  <si>
    <t>ns1:KodFormularza</t>
  </si>
  <si>
    <t>kodSystemowy</t>
  </si>
  <si>
    <t>wersjaSchemy</t>
  </si>
  <si>
    <t>ns1:WariantFormularza</t>
  </si>
  <si>
    <t>ns1:CelZlozenia</t>
  </si>
  <si>
    <t>ns1:DataWytworzeniaJPK</t>
  </si>
  <si>
    <t>ns1:DataOd</t>
  </si>
  <si>
    <t>ns1:DataDo</t>
  </si>
  <si>
    <t>ns1:DomyslnyKodWaluty</t>
  </si>
  <si>
    <t>ns1:KodUrzedu</t>
  </si>
  <si>
    <t>ns2:NIP</t>
  </si>
  <si>
    <t>ns2:PelnaNazwa</t>
  </si>
  <si>
    <t>ns2:KodKraju</t>
  </si>
  <si>
    <t>ns2:Wojewodztwo</t>
  </si>
  <si>
    <t>ns2:Powiat</t>
  </si>
  <si>
    <t>ns2:Gmina</t>
  </si>
  <si>
    <t>ns2:Ulica</t>
  </si>
  <si>
    <t>ns2:NrDomu</t>
  </si>
  <si>
    <t>ns2:NrLokalu</t>
  </si>
  <si>
    <t>ns2:Miejscowosc</t>
  </si>
  <si>
    <t>ns2:KodPocztowy</t>
  </si>
  <si>
    <t>ns2:Poczta</t>
  </si>
  <si>
    <t>typ</t>
  </si>
  <si>
    <t>ns1:P_1</t>
  </si>
  <si>
    <t>ns1:P_2A</t>
  </si>
  <si>
    <t>ns1:P_3A</t>
  </si>
  <si>
    <t>ns1:P_3B</t>
  </si>
  <si>
    <t>ns1:P_3C</t>
  </si>
  <si>
    <t>ns1:P_3D</t>
  </si>
  <si>
    <t>ns1:P_4A</t>
  </si>
  <si>
    <t>ns1:P_4B</t>
  </si>
  <si>
    <t>ns1:P_5B</t>
  </si>
  <si>
    <t>ns1:P_6</t>
  </si>
  <si>
    <t>ns1:P_13_1</t>
  </si>
  <si>
    <t>ns1:P_14_1</t>
  </si>
  <si>
    <t>ns1:P_13_2</t>
  </si>
  <si>
    <t>ns1:P_14_2</t>
  </si>
  <si>
    <t>ns1:P_13_3</t>
  </si>
  <si>
    <t>ns1:P_14_3</t>
  </si>
  <si>
    <t>ns1:P_13_4</t>
  </si>
  <si>
    <t>ns1:P_14_4</t>
  </si>
  <si>
    <t>ns1:P_13_5</t>
  </si>
  <si>
    <t>ns1:P_14_5</t>
  </si>
  <si>
    <t>ns1:P_15</t>
  </si>
  <si>
    <t>ns1:P_16</t>
  </si>
  <si>
    <t>ns1:P_17</t>
  </si>
  <si>
    <t>ns1:P_18</t>
  </si>
  <si>
    <t>ns1:P_19</t>
  </si>
  <si>
    <t>ns1:P_20</t>
  </si>
  <si>
    <t>ns1:P_21</t>
  </si>
  <si>
    <t>ns1:P_23</t>
  </si>
  <si>
    <t>ns1:P_106E_2</t>
  </si>
  <si>
    <t>ns1:P_106E_3</t>
  </si>
  <si>
    <t>ns1:RodzajFaktury</t>
  </si>
  <si>
    <t>ns1:ZALZaplata</t>
  </si>
  <si>
    <t>ns1:ZALPodatek</t>
  </si>
  <si>
    <t>ns1:P_5A</t>
  </si>
  <si>
    <t>ns1:PrzyczynaKorekty</t>
  </si>
  <si>
    <t>ns1:NrFaKorygowanej</t>
  </si>
  <si>
    <t>ns1:OkresFaKorygowanej</t>
  </si>
  <si>
    <t>ns1:LiczbaFaktur</t>
  </si>
  <si>
    <t>ns1:WartoscFaktur</t>
  </si>
  <si>
    <t>ns1:Stawka1</t>
  </si>
  <si>
    <t>ns1:Stawka2</t>
  </si>
  <si>
    <t>ns1:Stawka3</t>
  </si>
  <si>
    <t>ns1:Stawka4</t>
  </si>
  <si>
    <t>ns1:Stawka5</t>
  </si>
  <si>
    <t>ns1:P_2B</t>
  </si>
  <si>
    <t>ns1:P_7</t>
  </si>
  <si>
    <t>ns1:P_8A</t>
  </si>
  <si>
    <t>ns1:P_8B</t>
  </si>
  <si>
    <t>ns1:P_9B</t>
  </si>
  <si>
    <t>ns1:P_11A</t>
  </si>
  <si>
    <t>ns1:P_12</t>
  </si>
  <si>
    <t>ns1:P_9A</t>
  </si>
  <si>
    <t>ns1:P_11</t>
  </si>
  <si>
    <t>ns1:LiczbaWierszyFaktur</t>
  </si>
  <si>
    <t>ns1:WartoscWierszyFaktur</t>
  </si>
  <si>
    <t>typ2</t>
  </si>
  <si>
    <t>JPK_FA</t>
  </si>
  <si>
    <t>JPK_FA (1)</t>
  </si>
  <si>
    <t>1-0</t>
  </si>
  <si>
    <t>PLN</t>
  </si>
  <si>
    <t>Firma Demonstracyjna</t>
  </si>
  <si>
    <t>PL</t>
  </si>
  <si>
    <t>lubelskie</t>
  </si>
  <si>
    <t>BRAK</t>
  </si>
  <si>
    <t>ul. Bazyliańska</t>
  </si>
  <si>
    <t>Zamość</t>
  </si>
  <si>
    <t>22-400</t>
  </si>
  <si>
    <t>G</t>
  </si>
  <si>
    <t>ul. J. Bema 89, 01-233 Warszawa</t>
  </si>
  <si>
    <t>ul. Bazyliańska 19/5, 22-400 Zamość</t>
  </si>
  <si>
    <t>VAT</t>
  </si>
  <si>
    <t>Pralka "WAR super"</t>
  </si>
  <si>
    <t>Diana 12F profil przedni</t>
  </si>
  <si>
    <t>Programator do pralki Diana 12F</t>
  </si>
  <si>
    <t>Grzałka do pralki Diana 12F</t>
  </si>
  <si>
    <t>Odkurzacz - Atlas 14</t>
  </si>
  <si>
    <t>Silnik odkurzacza Atlas 14</t>
  </si>
  <si>
    <t>diana komplet</t>
  </si>
  <si>
    <t>szt</t>
  </si>
  <si>
    <r>
      <t xml:space="preserve">Plik do książki </t>
    </r>
    <r>
      <rPr>
        <b/>
        <i/>
        <sz val="11"/>
        <color theme="1"/>
        <rFont val="Calibri"/>
        <family val="2"/>
        <charset val="238"/>
        <scheme val="minor"/>
      </rPr>
      <t>System Informacyjny Rachunkowości a JPK</t>
    </r>
  </si>
  <si>
    <t>autor: Magdalena Chomuszko</t>
  </si>
  <si>
    <r>
      <t>Przykładowy arkusz prezentacji struktury</t>
    </r>
    <r>
      <rPr>
        <b/>
        <sz val="28"/>
        <color rgb="FFFF0000"/>
        <rFont val="Calibri"/>
        <family val="2"/>
        <charset val="238"/>
        <scheme val="minor"/>
      </rPr>
      <t xml:space="preserve"> JPK_FA</t>
    </r>
  </si>
  <si>
    <t>(puste)</t>
  </si>
  <si>
    <t>Suma końcowa</t>
  </si>
  <si>
    <t>SAGE SYMFONIA Sp. z o.o.</t>
  </si>
  <si>
    <t>Edelweiss SA Oddział Zwierzyniec</t>
  </si>
  <si>
    <t>Elektron sp. z o.o.</t>
  </si>
  <si>
    <t>Bęben do pralki Diana 12F</t>
  </si>
  <si>
    <t>DemoFK</t>
  </si>
  <si>
    <t>ul. Kolejowa 5/7, 01-217 Warszawa</t>
  </si>
  <si>
    <t>17-FVS/0001</t>
  </si>
  <si>
    <t>17-FVS/0002</t>
  </si>
  <si>
    <t>17-FVS/0003</t>
  </si>
  <si>
    <t>17-FVS/0004</t>
  </si>
  <si>
    <t>17-FVS/0005</t>
  </si>
  <si>
    <t>Altkom Matrix SA</t>
  </si>
  <si>
    <t>ul. Wiejska, Warszawa</t>
  </si>
  <si>
    <t>ul. Bema 89, 01-233 Warszawa</t>
  </si>
  <si>
    <t>ul. Rynek, 22-547 Zwierzyniec</t>
  </si>
  <si>
    <t>Odkurzacz - LUNA extra</t>
  </si>
  <si>
    <t>pyn do spryskiwaczy</t>
  </si>
  <si>
    <t>podatek dla 23%</t>
  </si>
  <si>
    <t>netto dla 23%</t>
  </si>
  <si>
    <t>netto dla 8%</t>
  </si>
  <si>
    <t>podatek dla 8%</t>
  </si>
  <si>
    <t>brutto</t>
  </si>
  <si>
    <t>Nagłówki</t>
  </si>
  <si>
    <t>numer faktury</t>
  </si>
  <si>
    <t>numer NIP</t>
  </si>
  <si>
    <t>nazwa towaru/usługi</t>
  </si>
  <si>
    <t>jednostka</t>
  </si>
  <si>
    <t>ilość</t>
  </si>
  <si>
    <t>stawka VAT</t>
  </si>
  <si>
    <t>17-FVS/0006</t>
  </si>
  <si>
    <t>AUTO Shop</t>
  </si>
  <si>
    <t>Brno, 2388 Brno</t>
  </si>
  <si>
    <t>CZ</t>
  </si>
  <si>
    <t>cena netto</t>
  </si>
  <si>
    <t>wartość netto</t>
  </si>
  <si>
    <t>wartość netto:</t>
  </si>
  <si>
    <t>suma netto:</t>
  </si>
  <si>
    <t>suma VAT 23%</t>
  </si>
  <si>
    <t>suma VAT 8%</t>
  </si>
  <si>
    <t>Wiersze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</si>
</sst>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28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22" fontId="0" fillId="0" borderId="0" xfId="0" applyNumberFormat="1"/>
    <xf numFmtId="14" fontId="0" fillId="0" borderId="0" xfId="0" applyNumberForma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pivotButton="1" applyBorder="1"/>
    <xf numFmtId="0" fontId="0" fillId="0" borderId="5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pivotButton="1" applyBorder="1"/>
    <xf numFmtId="14" fontId="0" fillId="0" borderId="9" xfId="0" applyNumberFormat="1" applyBorder="1" applyAlignment="1">
      <alignment horizontal="left"/>
    </xf>
    <xf numFmtId="0" fontId="0" fillId="0" borderId="9" xfId="0" applyBorder="1"/>
    <xf numFmtId="0" fontId="0" fillId="0" borderId="12" xfId="0" applyBorder="1"/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2" borderId="1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2" xfId="0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/>
    <xf numFmtId="0" fontId="1" fillId="2" borderId="14" xfId="0" applyFont="1" applyFill="1" applyBorder="1"/>
    <xf numFmtId="0" fontId="1" fillId="0" borderId="16" xfId="0" applyFont="1" applyBorder="1" applyAlignment="1">
      <alignment horizontal="right"/>
    </xf>
    <xf numFmtId="43" fontId="1" fillId="2" borderId="17" xfId="0" applyNumberFormat="1" applyFont="1" applyFill="1" applyBorder="1"/>
    <xf numFmtId="43" fontId="1" fillId="2" borderId="18" xfId="0" applyNumberFormat="1" applyFont="1" applyFill="1" applyBorder="1"/>
    <xf numFmtId="0" fontId="1" fillId="0" borderId="12" xfId="0" applyFont="1" applyBorder="1" applyAlignment="1">
      <alignment horizontal="center"/>
    </xf>
  </cellXfs>
  <cellStyles count="1">
    <cellStyle name="Normalny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jpk.mf.gov.pl/wzor/2016/03/09/03095/' xmlns:ns2='http://crd.gov.pl/xml/schematy/dziedzinowe/mf/2016/01/25/eD/DefinicjeTypy/'">
  <Schema ID="Schema1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integer" name="NrLokalu"/>
      <xsd:element nillable="true" type="xsd:string" name="Miejscowosc"/>
      <xsd:element nillable="true" type="xsd:string" name="KodPocztowy"/>
      <xsd:element nillable="true" type="xsd:string" name="Poczta"/>
    </xsd:schema>
  </Schema>
  <Schema ID="Schema2" SchemaRef="Schema1" Namespace="http://jpk.mf.gov.pl/wzor/2016/03/09/03095/">
    <xsd:schema xmlns:xsd="http://www.w3.org/2001/XMLSchema" xmlns:ns0="http://jpk.mf.gov.pl/wzor/2016/03/09/03095/" xmlns:ns1="http://crd.gov.pl/xml/schematy/dziedzinowe/mf/2016/01/25/eD/DefinicjeTypy/" xmlns="" targetNamespace="http://jpk.mf.gov.pl/wzor/2016/03/09/03095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NrLokal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Faktura" form="qualified">
              <xsd:complexType>
                <xsd:all>
                  <xsd:element minOccurs="0" nillable="true" type="xsd:date" name="P_1" form="qualified"/>
                  <xsd:element minOccurs="0" nillable="true" type="xsd:string" name="P_2A" form="qualified"/>
                  <xsd:element minOccurs="0" nillable="true" type="xsd:string" name="P_3A" form="qualified"/>
                  <xsd:element minOccurs="0" nillable="true" type="xsd:string" name="P_3B" form="qualified"/>
                  <xsd:element minOccurs="0" nillable="true" type="xsd:string" name="P_3C" form="qualified"/>
                  <xsd:element minOccurs="0" nillable="true" type="xsd:string" name="P_3D" form="qualified"/>
                  <xsd:element minOccurs="0" nillable="true" type="xsd:string" name="P_4A" form="qualified"/>
                  <xsd:element minOccurs="0" nillable="true" type="xsd:integer" name="P_4B" form="qualified"/>
                  <xsd:element minOccurs="0" nillable="true" type="xsd:integer" name="P_5B" form="qualified"/>
                  <xsd:element minOccurs="0" nillable="true" type="xsd:date" name="P_6" form="qualified"/>
                  <xsd:element minOccurs="0" nillable="true" type="xsd:double" name="P_13_1" form="qualified"/>
                  <xsd:element minOccurs="0" nillable="true" type="xsd:double" name="P_14_1" form="qualified"/>
                  <xsd:element minOccurs="0" nillable="true" type="xsd:double" name="P_13_2" form="qualified"/>
                  <xsd:element minOccurs="0" nillable="true" type="xsd:double" name="P_14_2" form="qualified"/>
                  <xsd:element minOccurs="0" nillable="true" type="xsd:integer" name="P_13_3" form="qualified"/>
                  <xsd:element minOccurs="0" nillable="true" type="xsd:integer" name="P_14_3" form="qualified"/>
                  <xsd:element minOccurs="0" nillable="true" type="xsd:integer" name="P_13_4" form="qualified"/>
                  <xsd:element minOccurs="0" nillable="true" type="xsd:integer" name="P_14_4" form="qualified"/>
                  <xsd:element minOccurs="0" nillable="true" type="xsd:integer" name="P_13_5" form="qualified"/>
                  <xsd:element minOccurs="0" nillable="true" type="xsd:integer" name="P_14_5" form="qualified"/>
                  <xsd:element minOccurs="0" nillable="true" type="xsd:double" name="P_15" form="qualified"/>
                  <xsd:element minOccurs="0" nillable="true" type="xsd:boolean" name="P_16" form="qualified"/>
                  <xsd:element minOccurs="0" nillable="true" type="xsd:boolean" name="P_17" form="qualified"/>
                  <xsd:element minOccurs="0" nillable="true" type="xsd:boolean" name="P_18" form="qualified"/>
                  <xsd:element minOccurs="0" nillable="true" type="xsd:boolean" name="P_19" form="qualified"/>
                  <xsd:element minOccurs="0" nillable="true" type="xsd:boolean" name="P_20" form="qualified"/>
                  <xsd:element minOccurs="0" nillable="true" type="xsd:boolean" name="P_21" form="qualified"/>
                  <xsd:element minOccurs="0" nillable="true" type="xsd:boolean" name="P_23" form="qualified"/>
                  <xsd:element minOccurs="0" nillable="true" type="xsd:boolean" name="P_106E_2" form="qualified"/>
                  <xsd:element minOccurs="0" nillable="true" type="xsd:boolean" name="P_106E_3" form="qualified"/>
                  <xsd:element minOccurs="0" nillable="true" type="xsd:string" name="RodzajFaktury" form="qualified"/>
                  <xsd:element minOccurs="0" nillable="true" type="xsd:double" name="ZALZaplata" form="qualified"/>
                  <xsd:element minOccurs="0" nillable="true" type="xsd:double" name="ZALPodatek" form="qualified"/>
                  <xsd:element minOccurs="0" nillable="true" type="xsd:string" name="P_5A" form="qualified"/>
                  <xsd:element minOccurs="0" nillable="true" type="xsd:string" name="PrzyczynaKorekty" form="qualified"/>
                  <xsd:element minOccurs="0" nillable="true" type="xsd:string" name="NrFaKorygowanej" form="qualified"/>
                  <xsd:element minOccurs="0" nillable="true" type="xsd:string" name="OkresFaKorygowanej" form="qualified"/>
                </xsd:all>
                <xsd:attribute name="typ" form="unqualified" type="xsd:string"/>
              </xsd:complexType>
            </xsd:element>
            <xsd:element minOccurs="0" nillable="true" name="FakturaCtrl" form="qualified">
              <xsd:complexType>
                <xsd:sequence minOccurs="0">
                  <xsd:element minOccurs="0" nillable="true" type="xsd:integer" name="LiczbaFaktur" form="qualified"/>
                  <xsd:element minOccurs="0" nillable="true" type="xsd:double" name="WartoscFaktur" form="qualified"/>
                </xsd:sequence>
              </xsd:complexType>
            </xsd:element>
            <xsd:element minOccurs="0" nillable="true" name="StawkiPodatku" form="qualified">
              <xsd:complexType>
                <xsd:sequence minOccurs="0">
                  <xsd:element minOccurs="0" nillable="true" type="xsd:double" name="Stawka1" form="qualified"/>
                  <xsd:element minOccurs="0" nillable="true" type="xsd:double" name="Stawka2" form="qualified"/>
                  <xsd:element minOccurs="0" nillable="true" type="xsd:double" name="Stawka3" form="qualified"/>
                  <xsd:element minOccurs="0" nillable="true" type="xsd:double" name="Stawka4" form="qualified"/>
                  <xsd:element minOccurs="0" nillable="true" type="xsd:double" name="Stawka5" form="qualified"/>
                </xsd:sequence>
              </xsd:complexType>
            </xsd:element>
            <xsd:element minOccurs="0" maxOccurs="unbounded" nillable="true" name="FakturaWiersz" form="qualified">
              <xsd:complexType>
                <xsd:all>
                  <xsd:element minOccurs="0" nillable="true" type="xsd:string" name="P_2B" form="qualified"/>
                  <xsd:element minOccurs="0" nillable="true" type="xsd:string" name="P_7" form="qualified"/>
                  <xsd:element minOccurs="0" nillable="true" type="xsd:string" name="P_8A" form="qualified"/>
                  <xsd:element minOccurs="0" nillable="true" type="xsd:double" name="P_8B" form="qualified"/>
                  <xsd:element minOccurs="0" nillable="true" type="xsd:double" name="P_9B" form="qualified"/>
                  <xsd:element minOccurs="0" nillable="true" type="xsd:double" name="P_11A" form="qualified"/>
                  <xsd:element minOccurs="0" nillable="true" type="xsd:integer" name="P_12" form="qualified"/>
                  <xsd:element minOccurs="0" nillable="true" type="xsd:double" name="P_9A" form="qualified"/>
                  <xsd:element minOccurs="0" nillable="true" type="xsd:double" name="P_11" form="qualified"/>
                </xsd:all>
                <xsd:attribute name="typ" form="unqualified" type="xsd:string"/>
              </xsd:complexType>
            </xsd:element>
            <xsd:element minOccurs="0" nillable="true" name="FakturaWierszCtrl" form="qualified">
              <xsd:complexType>
                <xsd:sequence minOccurs="0">
                  <xsd:element minOccurs="0" nillable="true" type="xsd:integer" name="LiczbaWierszyFaktur" form="qualified"/>
                  <xsd:element minOccurs="0" nillable="true" type="xsd:double" name="WartoscWierszyFaktur" form="qualified"/>
                </xsd:sequence>
              </xsd:complexType>
            </xsd:element>
          </xsd:sequence>
        </xsd:complexType>
      </xsd:element>
    </xsd:schema>
  </Schema>
  <Map ID="1" Name="JPK_mapa" RootElement="JPK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444500</xdr:colOff>
      <xdr:row>1</xdr:row>
      <xdr:rowOff>0</xdr:rowOff>
    </xdr:from>
    <xdr:to>
      <xdr:col>10</xdr:col>
      <xdr:colOff>75898</xdr:colOff>
      <xdr:row>3</xdr:row>
      <xdr:rowOff>95250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D87C264-5720-4702-B1A0-329D503D2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2900" y="184150"/>
          <a:ext cx="3288998" cy="4635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omuszko, Magdalena" refreshedDate="42918.759163078706" createdVersion="6" refreshedVersion="6" minRefreshableVersion="3" recordCount="19">
  <cacheSource type="worksheet">
    <worksheetSource name="Tabela1"/>
  </cacheSource>
  <cacheFields count="81">
    <cacheField name="ns1:KodFormularza" numFmtId="49">
      <sharedItems/>
    </cacheField>
    <cacheField name="kodSystemowy" numFmtId="49">
      <sharedItems/>
    </cacheField>
    <cacheField name="wersjaSchemy" numFmtId="49">
      <sharedItems/>
    </cacheField>
    <cacheField name="ns1:WariantFormularza" numFmtId="0">
      <sharedItems containsSemiMixedTypes="0" containsString="0" containsNumber="1" containsInteger="1" minValue="1" maxValue="1"/>
    </cacheField>
    <cacheField name="ns1:CelZlozenia" numFmtId="0">
      <sharedItems containsSemiMixedTypes="0" containsString="0" containsNumber="1" containsInteger="1" minValue="1" maxValue="1"/>
    </cacheField>
    <cacheField name="ns1:DataWytworzeniaJPK" numFmtId="22">
      <sharedItems containsSemiMixedTypes="0" containsNonDate="0" containsDate="1" containsString="0" minDate="2017-07-02T18:12:01" maxDate="2017-07-02T18:12:01"/>
    </cacheField>
    <cacheField name="ns1:DataOd" numFmtId="14">
      <sharedItems containsSemiMixedTypes="0" containsNonDate="0" containsDate="1" containsString="0" minDate="2013-01-01T00:00:00" maxDate="2017-07-02T00:00:00" count="4">
        <d v="2017-07-01T00:00:00"/>
        <d v="2015-02-01T00:00:00" u="1"/>
        <d v="2013-01-01T00:00:00" u="1"/>
        <d v="2015-01-01T00:00:00" u="1"/>
      </sharedItems>
    </cacheField>
    <cacheField name="ns1:DataDo" numFmtId="14">
      <sharedItems containsSemiMixedTypes="0" containsNonDate="0" containsDate="1" containsString="0" minDate="2013-12-31T00:00:00" maxDate="2017-08-01T00:00:00" count="4">
        <d v="2017-07-31T00:00:00"/>
        <d v="2015-02-28T00:00:00" u="1"/>
        <d v="2013-12-31T00:00:00" u="1"/>
        <d v="2015-12-31T00:00:00" u="1"/>
      </sharedItems>
    </cacheField>
    <cacheField name="ns1:DomyslnyKodWaluty" numFmtId="49">
      <sharedItems count="1">
        <s v="PLN"/>
      </sharedItems>
    </cacheField>
    <cacheField name="ns1:KodUrzedu" numFmtId="0">
      <sharedItems containsSemiMixedTypes="0" containsString="0" containsNumber="1" containsInteger="1" minValue="1234" maxValue="1234"/>
    </cacheField>
    <cacheField name="ns2:NIP" numFmtId="0">
      <sharedItems containsSemiMixedTypes="0" containsString="0" containsNumber="1" containsInteger="1" minValue="0" maxValue="0"/>
    </cacheField>
    <cacheField name="ns2:PelnaNazwa" numFmtId="49">
      <sharedItems/>
    </cacheField>
    <cacheField name="ns2:KodKraju" numFmtId="49">
      <sharedItems/>
    </cacheField>
    <cacheField name="ns2:Wojewodztwo" numFmtId="49">
      <sharedItems/>
    </cacheField>
    <cacheField name="ns2:Powiat" numFmtId="49">
      <sharedItems/>
    </cacheField>
    <cacheField name="ns2:Gmina" numFmtId="49">
      <sharedItems/>
    </cacheField>
    <cacheField name="ns2:Ulica" numFmtId="49">
      <sharedItems/>
    </cacheField>
    <cacheField name="ns2:NrDomu" numFmtId="0">
      <sharedItems containsSemiMixedTypes="0" containsString="0" containsNumber="1" containsInteger="1" minValue="19" maxValue="19"/>
    </cacheField>
    <cacheField name="ns2:NrLokalu" numFmtId="0">
      <sharedItems containsSemiMixedTypes="0" containsString="0" containsNumber="1" containsInteger="1" minValue="5" maxValue="5"/>
    </cacheField>
    <cacheField name="ns2:Miejscowosc" numFmtId="49">
      <sharedItems/>
    </cacheField>
    <cacheField name="ns2:KodPocztowy" numFmtId="49">
      <sharedItems/>
    </cacheField>
    <cacheField name="ns2:Poczta" numFmtId="49">
      <sharedItems/>
    </cacheField>
    <cacheField name="typ" numFmtId="49">
      <sharedItems containsBlank="1"/>
    </cacheField>
    <cacheField name="ns1:P_1" numFmtId="14">
      <sharedItems containsNonDate="0" containsDate="1" containsString="0" containsBlank="1" minDate="2017-07-02T00:00:00" maxDate="2017-07-27T00:00:00" count="6">
        <d v="2017-07-02T00:00:00"/>
        <d v="2017-07-05T00:00:00"/>
        <d v="2017-07-11T00:00:00"/>
        <d v="2017-07-17T00:00:00"/>
        <d v="2017-07-26T00:00:00"/>
        <m/>
      </sharedItems>
      <fieldGroup par="79" base="23">
        <rangePr groupBy="days" startDate="2017-07-02T00:00:00" endDate="2017-07-27T00:00:00"/>
        <groupItems count="368">
          <s v="(puste)"/>
          <s v="01.sty"/>
          <s v="02.sty"/>
          <s v="03.sty"/>
          <s v="04.sty"/>
          <s v="05.sty"/>
          <s v="06.sty"/>
          <s v="07.sty"/>
          <s v="08.sty"/>
          <s v="09.sty"/>
          <s v="10.sty"/>
          <s v="11.sty"/>
          <s v="12.sty"/>
          <s v="13.sty"/>
          <s v="14.sty"/>
          <s v="15.sty"/>
          <s v="16.sty"/>
          <s v="17.sty"/>
          <s v="18.sty"/>
          <s v="19.sty"/>
          <s v="20.sty"/>
          <s v="21.sty"/>
          <s v="22.sty"/>
          <s v="23.sty"/>
          <s v="24.sty"/>
          <s v="25.sty"/>
          <s v="26.sty"/>
          <s v="27.sty"/>
          <s v="28.sty"/>
          <s v="29.sty"/>
          <s v="30.sty"/>
          <s v="31.sty"/>
          <s v="01.lut"/>
          <s v="02.lut"/>
          <s v="03.lut"/>
          <s v="04.lut"/>
          <s v="05.lut"/>
          <s v="06.lut"/>
          <s v="07.lut"/>
          <s v="08.lut"/>
          <s v="09.lut"/>
          <s v="10.lut"/>
          <s v="11.lut"/>
          <s v="12.lut"/>
          <s v="13.lut"/>
          <s v="14.lut"/>
          <s v="15.lut"/>
          <s v="16.lut"/>
          <s v="17.lut"/>
          <s v="18.lut"/>
          <s v="19.lut"/>
          <s v="20.lut"/>
          <s v="21.lut"/>
          <s v="22.lut"/>
          <s v="23.lut"/>
          <s v="24.lut"/>
          <s v="25.lut"/>
          <s v="26.lut"/>
          <s v="27.lut"/>
          <s v="28.lut"/>
          <s v="29.lut"/>
          <s v="01.mar"/>
          <s v="02.mar"/>
          <s v="03.mar"/>
          <s v="04.mar"/>
          <s v="05.mar"/>
          <s v="06.mar"/>
          <s v="07.mar"/>
          <s v="08.mar"/>
          <s v="0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01.kwi"/>
          <s v="02.kwi"/>
          <s v="03.kwi"/>
          <s v="04.kwi"/>
          <s v="05.kwi"/>
          <s v="06.kwi"/>
          <s v="07.kwi"/>
          <s v="08.kwi"/>
          <s v="09.kwi"/>
          <s v="10.kwi"/>
          <s v="11.kwi"/>
          <s v="12.kwi"/>
          <s v="13.kwi"/>
          <s v="14.kwi"/>
          <s v="15.kwi"/>
          <s v="16.kwi"/>
          <s v="17.kwi"/>
          <s v="18.kwi"/>
          <s v="19.kwi"/>
          <s v="20.kwi"/>
          <s v="21.kwi"/>
          <s v="22.kwi"/>
          <s v="23.kwi"/>
          <s v="24.kwi"/>
          <s v="25.kwi"/>
          <s v="26.kwi"/>
          <s v="27.kwi"/>
          <s v="28.kwi"/>
          <s v="29.kwi"/>
          <s v="30.kwi"/>
          <s v="01.maj"/>
          <s v="02.maj"/>
          <s v="03.maj"/>
          <s v="04.maj"/>
          <s v="05.maj"/>
          <s v="06.maj"/>
          <s v="07.maj"/>
          <s v="08.maj"/>
          <s v="0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01.cze"/>
          <s v="02.cze"/>
          <s v="03.cze"/>
          <s v="04.cze"/>
          <s v="05.cze"/>
          <s v="06.cze"/>
          <s v="07.cze"/>
          <s v="08.cze"/>
          <s v="09.cze"/>
          <s v="10.cze"/>
          <s v="11.cze"/>
          <s v="12.cze"/>
          <s v="13.cze"/>
          <s v="14.cze"/>
          <s v="15.cze"/>
          <s v="16.cze"/>
          <s v="17.cze"/>
          <s v="18.cze"/>
          <s v="19.cze"/>
          <s v="20.cze"/>
          <s v="21.cze"/>
          <s v="22.cze"/>
          <s v="23.cze"/>
          <s v="24.cze"/>
          <s v="25.cze"/>
          <s v="26.cze"/>
          <s v="27.cze"/>
          <s v="28.cze"/>
          <s v="29.cze"/>
          <s v="30.cze"/>
          <s v="01.lip"/>
          <s v="02.lip"/>
          <s v="03.lip"/>
          <s v="04.lip"/>
          <s v="05.lip"/>
          <s v="06.lip"/>
          <s v="07.lip"/>
          <s v="08.lip"/>
          <s v="09.lip"/>
          <s v="10.lip"/>
          <s v="11.lip"/>
          <s v="12.lip"/>
          <s v="13.lip"/>
          <s v="14.lip"/>
          <s v="15.lip"/>
          <s v="16.lip"/>
          <s v="17.lip"/>
          <s v="18.lip"/>
          <s v="19.lip"/>
          <s v="20.lip"/>
          <s v="21.lip"/>
          <s v="22.lip"/>
          <s v="23.lip"/>
          <s v="24.lip"/>
          <s v="25.lip"/>
          <s v="26.lip"/>
          <s v="27.lip"/>
          <s v="28.lip"/>
          <s v="29.lip"/>
          <s v="30.lip"/>
          <s v="31.lip"/>
          <s v="01.sie"/>
          <s v="02.sie"/>
          <s v="03.sie"/>
          <s v="04.sie"/>
          <s v="05.sie"/>
          <s v="06.sie"/>
          <s v="07.sie"/>
          <s v="08.sie"/>
          <s v="09.sie"/>
          <s v="10.sie"/>
          <s v="11.sie"/>
          <s v="12.sie"/>
          <s v="13.sie"/>
          <s v="14.sie"/>
          <s v="15.sie"/>
          <s v="16.sie"/>
          <s v="17.sie"/>
          <s v="18.sie"/>
          <s v="19.sie"/>
          <s v="20.sie"/>
          <s v="21.sie"/>
          <s v="22.sie"/>
          <s v="23.sie"/>
          <s v="24.sie"/>
          <s v="25.sie"/>
          <s v="26.sie"/>
          <s v="27.sie"/>
          <s v="28.sie"/>
          <s v="29.sie"/>
          <s v="30.sie"/>
          <s v="31.sie"/>
          <s v="01.wrz"/>
          <s v="02.wrz"/>
          <s v="03.wrz"/>
          <s v="04.wrz"/>
          <s v="05.wrz"/>
          <s v="06.wrz"/>
          <s v="07.wrz"/>
          <s v="08.wrz"/>
          <s v="09.wrz"/>
          <s v="10.wrz"/>
          <s v="11.wrz"/>
          <s v="12.wrz"/>
          <s v="13.wrz"/>
          <s v="14.wrz"/>
          <s v="15.wrz"/>
          <s v="16.wrz"/>
          <s v="17.wrz"/>
          <s v="18.wrz"/>
          <s v="19.wrz"/>
          <s v="20.wrz"/>
          <s v="21.wrz"/>
          <s v="22.wrz"/>
          <s v="23.wrz"/>
          <s v="24.wrz"/>
          <s v="25.wrz"/>
          <s v="26.wrz"/>
          <s v="27.wrz"/>
          <s v="28.wrz"/>
          <s v="29.wrz"/>
          <s v="30.wrz"/>
          <s v="01.paź"/>
          <s v="02.paź"/>
          <s v="03.paź"/>
          <s v="04.paź"/>
          <s v="05.paź"/>
          <s v="06.paź"/>
          <s v="07.paź"/>
          <s v="08.paź"/>
          <s v="09.paź"/>
          <s v="10.paź"/>
          <s v="11.paź"/>
          <s v="12.paź"/>
          <s v="13.paź"/>
          <s v="14.paź"/>
          <s v="15.paź"/>
          <s v="16.paź"/>
          <s v="17.paź"/>
          <s v="18.paź"/>
          <s v="19.paź"/>
          <s v="20.paź"/>
          <s v="21.paź"/>
          <s v="22.paź"/>
          <s v="23.paź"/>
          <s v="24.paź"/>
          <s v="25.paź"/>
          <s v="26.paź"/>
          <s v="27.paź"/>
          <s v="28.paź"/>
          <s v="29.paź"/>
          <s v="30.paź"/>
          <s v="31.paź"/>
          <s v="01.lis"/>
          <s v="02.lis"/>
          <s v="03.lis"/>
          <s v="04.lis"/>
          <s v="05.lis"/>
          <s v="06.lis"/>
          <s v="07.lis"/>
          <s v="08.lis"/>
          <s v="09.lis"/>
          <s v="10.lis"/>
          <s v="11.lis"/>
          <s v="12.lis"/>
          <s v="13.lis"/>
          <s v="14.lis"/>
          <s v="15.lis"/>
          <s v="16.lis"/>
          <s v="17.lis"/>
          <s v="18.lis"/>
          <s v="19.lis"/>
          <s v="20.lis"/>
          <s v="21.lis"/>
          <s v="22.lis"/>
          <s v="23.lis"/>
          <s v="24.lis"/>
          <s v="25.lis"/>
          <s v="26.lis"/>
          <s v="27.lis"/>
          <s v="28.lis"/>
          <s v="29.lis"/>
          <s v="30.lis"/>
          <s v="01.gru"/>
          <s v="02.gru"/>
          <s v="03.gru"/>
          <s v="04.gru"/>
          <s v="05.gru"/>
          <s v="06.gru"/>
          <s v="07.gru"/>
          <s v="08.gru"/>
          <s v="09.gru"/>
          <s v="10.gru"/>
          <s v="11.gru"/>
          <s v="12.gru"/>
          <s v="13.gru"/>
          <s v="14.gru"/>
          <s v="15.gru"/>
          <s v="16.gru"/>
          <s v="17.gru"/>
          <s v="18.gru"/>
          <s v="19.gru"/>
          <s v="20.gru"/>
          <s v="21.gru"/>
          <s v="22.gru"/>
          <s v="23.gru"/>
          <s v="24.gru"/>
          <s v="25.gru"/>
          <s v="26.gru"/>
          <s v="27.gru"/>
          <s v="28.gru"/>
          <s v="29.gru"/>
          <s v="30.gru"/>
          <s v="31.gru"/>
          <s v="&gt;27.07.2017"/>
        </groupItems>
      </fieldGroup>
    </cacheField>
    <cacheField name="ns1:P_2A" numFmtId="49">
      <sharedItems containsBlank="1" count="53">
        <s v="17-FVS/0001"/>
        <s v="17-FVS/0002"/>
        <s v="17-FVS/0003"/>
        <s v="17-FVS/0004"/>
        <s v="17-FVS/0005"/>
        <s v="17-FVS/0006"/>
        <m/>
        <s v="15-FVS/0002" u="1"/>
        <s v="0005/13/FVS/1" u="1"/>
        <s v="0027/13/FVS/4" u="1"/>
        <s v="0015/13/FVS/1" u="1"/>
        <s v="0028/13/FVS/7" u="1"/>
        <s v="0024/13/FVS/6" u="1"/>
        <s v="0020/13/FVS/5" u="1"/>
        <s v="0004/13/FVS/1" u="1"/>
        <s v="15-FVS/0003" u="1"/>
        <s v="0014/13/FVS/1" u="1"/>
        <s v="0001/13/FVS/3" u="1"/>
        <s v="0003/13/FVS/1" u="1"/>
        <s v="15-FVS/0004" u="1"/>
        <s v="0013/13/FVS/1" u="1"/>
        <s v="15-FZS/0001" u="1"/>
        <s v="0002/13/FVS/1" u="1"/>
        <s v="0012/13/FVS/1" u="1"/>
        <s v="0001/13/FKS" u="1"/>
        <s v="15-FVS/0005" u="1"/>
        <s v="15-FVSM/0001" u="1"/>
        <s v="15-FZS/0002" u="1"/>
        <s v="0011/13/FVS/1" u="1"/>
        <s v="0001/15/FKS" u="1"/>
        <s v="15-FVS/0006" u="1"/>
        <s v="15-FZS/0003" u="1"/>
        <s v="0010/13/FVS/1" u="1"/>
        <s v="0023/13/FVS/7" u="1"/>
        <s v="15-FVS/0007" u="1"/>
        <s v="0021/13/FVS/4" u="1"/>
        <s v="15-FZS/0004" u="1"/>
        <s v="0009/13/FVS/1" u="1"/>
        <s v="15-ZKS/0001" u="1"/>
        <s v="0018/13/FVS/6" u="1"/>
        <s v="15-FVS/0008" u="1"/>
        <s v="0008/13/FVS/1" u="1"/>
        <s v="1/13/SZA/1" u="1"/>
        <s v="0007/13/FVS/1" u="1"/>
        <s v="0029/13/FVS/4" u="1"/>
        <s v="0025/13/FVS/3" u="1"/>
        <s v="0017/13/FVS/1" u="1"/>
        <s v="0026/13/FVS/6" u="1"/>
        <s v="0022/13/FVS/5" u="1"/>
        <s v="15-FVS/0001" u="1"/>
        <s v="0006/13/FVS/1" u="1"/>
        <s v="0019/13/FVS/7" u="1"/>
        <s v="0016/13/FVS/1" u="1"/>
      </sharedItems>
    </cacheField>
    <cacheField name="ns1:P_3A" numFmtId="49">
      <sharedItems containsBlank="1"/>
    </cacheField>
    <cacheField name="ns1:P_3B" numFmtId="49">
      <sharedItems containsBlank="1"/>
    </cacheField>
    <cacheField name="ns1:P_3C" numFmtId="49">
      <sharedItems containsBlank="1"/>
    </cacheField>
    <cacheField name="ns1:P_3D" numFmtId="49">
      <sharedItems containsBlank="1"/>
    </cacheField>
    <cacheField name="ns1:P_4A" numFmtId="49">
      <sharedItems containsBlank="1"/>
    </cacheField>
    <cacheField name="ns1:P_4B" numFmtId="0">
      <sharedItems containsString="0" containsBlank="1" containsNumber="1" containsInteger="1" minValue="0" maxValue="0"/>
    </cacheField>
    <cacheField name="ns1:P_5B" numFmtId="0">
      <sharedItems containsString="0" containsBlank="1" containsNumber="1" containsInteger="1" minValue="0" maxValue="8850214602" count="15">
        <n v="5523222402"/>
        <n v="1111111111"/>
        <n v="5262831503"/>
        <n v="8850214602"/>
        <n v="606666645"/>
        <m/>
        <n v="0" u="1"/>
        <n v="5220006467" u="1"/>
        <n v="985655647" u="1"/>
        <n v="8792323465" u="1"/>
        <n v="5272341798" u="1"/>
        <n v="4489" u="1"/>
        <n v="6549887645" u="1"/>
        <n v="7897897889" u="1"/>
        <n v="2225558877" u="1"/>
      </sharedItems>
    </cacheField>
    <cacheField name="ns1:P_6" numFmtId="14">
      <sharedItems containsNonDate="0" containsDate="1" containsString="0" containsBlank="1" minDate="2017-07-02T00:00:00" maxDate="2017-07-27T00:00:00" count="6">
        <d v="2017-07-02T00:00:00"/>
        <d v="2017-07-05T00:00:00"/>
        <d v="2017-07-11T00:00:00"/>
        <d v="2017-07-17T00:00:00"/>
        <d v="2017-07-26T00:00:00"/>
        <m/>
      </sharedItems>
      <fieldGroup par="80" base="32">
        <rangePr groupBy="days" startDate="2017-07-02T00:00:00" endDate="2017-07-27T00:00:00"/>
        <groupItems count="368">
          <s v="(puste)"/>
          <s v="01.sty"/>
          <s v="02.sty"/>
          <s v="03.sty"/>
          <s v="04.sty"/>
          <s v="05.sty"/>
          <s v="06.sty"/>
          <s v="07.sty"/>
          <s v="08.sty"/>
          <s v="09.sty"/>
          <s v="10.sty"/>
          <s v="11.sty"/>
          <s v="12.sty"/>
          <s v="13.sty"/>
          <s v="14.sty"/>
          <s v="15.sty"/>
          <s v="16.sty"/>
          <s v="17.sty"/>
          <s v="18.sty"/>
          <s v="19.sty"/>
          <s v="20.sty"/>
          <s v="21.sty"/>
          <s v="22.sty"/>
          <s v="23.sty"/>
          <s v="24.sty"/>
          <s v="25.sty"/>
          <s v="26.sty"/>
          <s v="27.sty"/>
          <s v="28.sty"/>
          <s v="29.sty"/>
          <s v="30.sty"/>
          <s v="31.sty"/>
          <s v="01.lut"/>
          <s v="02.lut"/>
          <s v="03.lut"/>
          <s v="04.lut"/>
          <s v="05.lut"/>
          <s v="06.lut"/>
          <s v="07.lut"/>
          <s v="08.lut"/>
          <s v="09.lut"/>
          <s v="10.lut"/>
          <s v="11.lut"/>
          <s v="12.lut"/>
          <s v="13.lut"/>
          <s v="14.lut"/>
          <s v="15.lut"/>
          <s v="16.lut"/>
          <s v="17.lut"/>
          <s v="18.lut"/>
          <s v="19.lut"/>
          <s v="20.lut"/>
          <s v="21.lut"/>
          <s v="22.lut"/>
          <s v="23.lut"/>
          <s v="24.lut"/>
          <s v="25.lut"/>
          <s v="26.lut"/>
          <s v="27.lut"/>
          <s v="28.lut"/>
          <s v="29.lut"/>
          <s v="01.mar"/>
          <s v="02.mar"/>
          <s v="03.mar"/>
          <s v="04.mar"/>
          <s v="05.mar"/>
          <s v="06.mar"/>
          <s v="07.mar"/>
          <s v="08.mar"/>
          <s v="0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01.kwi"/>
          <s v="02.kwi"/>
          <s v="03.kwi"/>
          <s v="04.kwi"/>
          <s v="05.kwi"/>
          <s v="06.kwi"/>
          <s v="07.kwi"/>
          <s v="08.kwi"/>
          <s v="09.kwi"/>
          <s v="10.kwi"/>
          <s v="11.kwi"/>
          <s v="12.kwi"/>
          <s v="13.kwi"/>
          <s v="14.kwi"/>
          <s v="15.kwi"/>
          <s v="16.kwi"/>
          <s v="17.kwi"/>
          <s v="18.kwi"/>
          <s v="19.kwi"/>
          <s v="20.kwi"/>
          <s v="21.kwi"/>
          <s v="22.kwi"/>
          <s v="23.kwi"/>
          <s v="24.kwi"/>
          <s v="25.kwi"/>
          <s v="26.kwi"/>
          <s v="27.kwi"/>
          <s v="28.kwi"/>
          <s v="29.kwi"/>
          <s v="30.kwi"/>
          <s v="01.maj"/>
          <s v="02.maj"/>
          <s v="03.maj"/>
          <s v="04.maj"/>
          <s v="05.maj"/>
          <s v="06.maj"/>
          <s v="07.maj"/>
          <s v="08.maj"/>
          <s v="0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01.cze"/>
          <s v="02.cze"/>
          <s v="03.cze"/>
          <s v="04.cze"/>
          <s v="05.cze"/>
          <s v="06.cze"/>
          <s v="07.cze"/>
          <s v="08.cze"/>
          <s v="09.cze"/>
          <s v="10.cze"/>
          <s v="11.cze"/>
          <s v="12.cze"/>
          <s v="13.cze"/>
          <s v="14.cze"/>
          <s v="15.cze"/>
          <s v="16.cze"/>
          <s v="17.cze"/>
          <s v="18.cze"/>
          <s v="19.cze"/>
          <s v="20.cze"/>
          <s v="21.cze"/>
          <s v="22.cze"/>
          <s v="23.cze"/>
          <s v="24.cze"/>
          <s v="25.cze"/>
          <s v="26.cze"/>
          <s v="27.cze"/>
          <s v="28.cze"/>
          <s v="29.cze"/>
          <s v="30.cze"/>
          <s v="01.lip"/>
          <s v="02.lip"/>
          <s v="03.lip"/>
          <s v="04.lip"/>
          <s v="05.lip"/>
          <s v="06.lip"/>
          <s v="07.lip"/>
          <s v="08.lip"/>
          <s v="09.lip"/>
          <s v="10.lip"/>
          <s v="11.lip"/>
          <s v="12.lip"/>
          <s v="13.lip"/>
          <s v="14.lip"/>
          <s v="15.lip"/>
          <s v="16.lip"/>
          <s v="17.lip"/>
          <s v="18.lip"/>
          <s v="19.lip"/>
          <s v="20.lip"/>
          <s v="21.lip"/>
          <s v="22.lip"/>
          <s v="23.lip"/>
          <s v="24.lip"/>
          <s v="25.lip"/>
          <s v="26.lip"/>
          <s v="27.lip"/>
          <s v="28.lip"/>
          <s v="29.lip"/>
          <s v="30.lip"/>
          <s v="31.lip"/>
          <s v="01.sie"/>
          <s v="02.sie"/>
          <s v="03.sie"/>
          <s v="04.sie"/>
          <s v="05.sie"/>
          <s v="06.sie"/>
          <s v="07.sie"/>
          <s v="08.sie"/>
          <s v="09.sie"/>
          <s v="10.sie"/>
          <s v="11.sie"/>
          <s v="12.sie"/>
          <s v="13.sie"/>
          <s v="14.sie"/>
          <s v="15.sie"/>
          <s v="16.sie"/>
          <s v="17.sie"/>
          <s v="18.sie"/>
          <s v="19.sie"/>
          <s v="20.sie"/>
          <s v="21.sie"/>
          <s v="22.sie"/>
          <s v="23.sie"/>
          <s v="24.sie"/>
          <s v="25.sie"/>
          <s v="26.sie"/>
          <s v="27.sie"/>
          <s v="28.sie"/>
          <s v="29.sie"/>
          <s v="30.sie"/>
          <s v="31.sie"/>
          <s v="01.wrz"/>
          <s v="02.wrz"/>
          <s v="03.wrz"/>
          <s v="04.wrz"/>
          <s v="05.wrz"/>
          <s v="06.wrz"/>
          <s v="07.wrz"/>
          <s v="08.wrz"/>
          <s v="09.wrz"/>
          <s v="10.wrz"/>
          <s v="11.wrz"/>
          <s v="12.wrz"/>
          <s v="13.wrz"/>
          <s v="14.wrz"/>
          <s v="15.wrz"/>
          <s v="16.wrz"/>
          <s v="17.wrz"/>
          <s v="18.wrz"/>
          <s v="19.wrz"/>
          <s v="20.wrz"/>
          <s v="21.wrz"/>
          <s v="22.wrz"/>
          <s v="23.wrz"/>
          <s v="24.wrz"/>
          <s v="25.wrz"/>
          <s v="26.wrz"/>
          <s v="27.wrz"/>
          <s v="28.wrz"/>
          <s v="29.wrz"/>
          <s v="30.wrz"/>
          <s v="01.paź"/>
          <s v="02.paź"/>
          <s v="03.paź"/>
          <s v="04.paź"/>
          <s v="05.paź"/>
          <s v="06.paź"/>
          <s v="07.paź"/>
          <s v="08.paź"/>
          <s v="09.paź"/>
          <s v="10.paź"/>
          <s v="11.paź"/>
          <s v="12.paź"/>
          <s v="13.paź"/>
          <s v="14.paź"/>
          <s v="15.paź"/>
          <s v="16.paź"/>
          <s v="17.paź"/>
          <s v="18.paź"/>
          <s v="19.paź"/>
          <s v="20.paź"/>
          <s v="21.paź"/>
          <s v="22.paź"/>
          <s v="23.paź"/>
          <s v="24.paź"/>
          <s v="25.paź"/>
          <s v="26.paź"/>
          <s v="27.paź"/>
          <s v="28.paź"/>
          <s v="29.paź"/>
          <s v="30.paź"/>
          <s v="31.paź"/>
          <s v="01.lis"/>
          <s v="02.lis"/>
          <s v="03.lis"/>
          <s v="04.lis"/>
          <s v="05.lis"/>
          <s v="06.lis"/>
          <s v="07.lis"/>
          <s v="08.lis"/>
          <s v="09.lis"/>
          <s v="10.lis"/>
          <s v="11.lis"/>
          <s v="12.lis"/>
          <s v="13.lis"/>
          <s v="14.lis"/>
          <s v="15.lis"/>
          <s v="16.lis"/>
          <s v="17.lis"/>
          <s v="18.lis"/>
          <s v="19.lis"/>
          <s v="20.lis"/>
          <s v="21.lis"/>
          <s v="22.lis"/>
          <s v="23.lis"/>
          <s v="24.lis"/>
          <s v="25.lis"/>
          <s v="26.lis"/>
          <s v="27.lis"/>
          <s v="28.lis"/>
          <s v="29.lis"/>
          <s v="30.lis"/>
          <s v="01.gru"/>
          <s v="02.gru"/>
          <s v="03.gru"/>
          <s v="04.gru"/>
          <s v="05.gru"/>
          <s v="06.gru"/>
          <s v="07.gru"/>
          <s v="08.gru"/>
          <s v="09.gru"/>
          <s v="10.gru"/>
          <s v="11.gru"/>
          <s v="12.gru"/>
          <s v="13.gru"/>
          <s v="14.gru"/>
          <s v="15.gru"/>
          <s v="16.gru"/>
          <s v="17.gru"/>
          <s v="18.gru"/>
          <s v="19.gru"/>
          <s v="20.gru"/>
          <s v="21.gru"/>
          <s v="22.gru"/>
          <s v="23.gru"/>
          <s v="24.gru"/>
          <s v="25.gru"/>
          <s v="26.gru"/>
          <s v="27.gru"/>
          <s v="28.gru"/>
          <s v="29.gru"/>
          <s v="30.gru"/>
          <s v="31.gru"/>
          <s v="&gt;27.07.2017"/>
        </groupItems>
      </fieldGroup>
    </cacheField>
    <cacheField name="ns1:P_13_1" numFmtId="0">
      <sharedItems containsString="0" containsBlank="1" containsNumber="1" minValue="-3240" maxValue="11785.73" count="35">
        <n v="2053.94"/>
        <n v="1500"/>
        <n v="0"/>
        <n v="344.54"/>
        <n v="855.75"/>
        <n v="660"/>
        <m/>
        <n v="44.5" u="1"/>
        <n v="1104.99" u="1"/>
        <n v="8169.75" u="1"/>
        <n v="1232.6099999999999" u="1"/>
        <n v="1452" u="1"/>
        <n v="423" u="1"/>
        <n v="424.98" u="1"/>
        <n v="1490" u="1"/>
        <n v="48.99" u="1"/>
        <n v="-409.42" u="1"/>
        <n v="3777.9" u="1"/>
        <n v="146.97" u="1"/>
        <n v="-3240" u="1"/>
        <n v="10869" u="1"/>
        <n v="2467" u="1"/>
        <n v="489.9" u="1"/>
        <n v="396" u="1"/>
        <n v="900.99" u="1"/>
        <n v="1375" u="1"/>
        <n v="2306.31" u="1"/>
        <n v="211.2" u="1"/>
        <n v="1702.4" u="1"/>
        <n v="1596.82" u="1"/>
        <n v="813.01" u="1"/>
        <n v="1389.22" u="1"/>
        <n v="11785.73" u="1"/>
        <n v="55" u="1"/>
        <n v="427.2" u="1"/>
      </sharedItems>
    </cacheField>
    <cacheField name="ns1:P_14_1" numFmtId="0">
      <sharedItems containsString="0" containsBlank="1" containsNumber="1" minValue="-745.2" maxValue="2710.72" count="35">
        <n v="472.41"/>
        <n v="345"/>
        <n v="0"/>
        <n v="79.239999999999995"/>
        <n v="196.82"/>
        <n v="151.80000000000001"/>
        <m/>
        <n v="567.41" u="1"/>
        <n v="10.24" u="1"/>
        <n v="11.27" u="1"/>
        <n v="-745.2" u="1"/>
        <n v="333.96" u="1"/>
        <n v="254.15" u="1"/>
        <n v="530.45000000000005" u="1"/>
        <n v="2710.72" u="1"/>
        <n v="1879.04" u="1"/>
        <n v="2499.87" u="1"/>
        <n v="-94.17" u="1"/>
        <n v="186.99" u="1"/>
        <n v="367.27" u="1"/>
        <n v="207.23" u="1"/>
        <n v="391.55" u="1"/>
        <n v="12.65" u="1"/>
        <n v="283.5" u="1"/>
        <n v="33.799999999999997" u="1"/>
        <n v="91.08" u="1"/>
        <n v="868.92" u="1"/>
        <n v="97.29" u="1"/>
        <n v="319.52" u="1"/>
        <n v="48.58" u="1"/>
        <n v="112.68" u="1"/>
        <n v="97.75" u="1"/>
        <n v="316.25" u="1"/>
        <n v="201.25" u="1"/>
        <n v="98.26" u="1"/>
      </sharedItems>
    </cacheField>
    <cacheField name="ns1:P_13_2" numFmtId="0">
      <sharedItems containsString="0" containsBlank="1" containsNumber="1" minValue="0" maxValue="443.86" count="7">
        <n v="89"/>
        <n v="0"/>
        <n v="147.94999999999999"/>
        <n v="80"/>
        <m/>
        <n v="443.86" u="1"/>
        <n v="335" u="1"/>
      </sharedItems>
    </cacheField>
    <cacheField name="ns1:P_14_2" numFmtId="0">
      <sharedItems containsString="0" containsBlank="1" containsNumber="1" minValue="0" maxValue="35.51" count="7">
        <n v="7.12"/>
        <n v="0"/>
        <n v="11.84"/>
        <n v="6.4"/>
        <m/>
        <n v="26.8" u="1"/>
        <n v="35.51" u="1"/>
      </sharedItems>
    </cacheField>
    <cacheField name="ns1:P_13_3" numFmtId="0">
      <sharedItems containsString="0" containsBlank="1" containsNumber="1" containsInteger="1" minValue="0" maxValue="0"/>
    </cacheField>
    <cacheField name="ns1:P_14_3" numFmtId="0">
      <sharedItems containsString="0" containsBlank="1" containsNumber="1" containsInteger="1" minValue="0" maxValue="0"/>
    </cacheField>
    <cacheField name="ns1:P_13_4" numFmtId="0">
      <sharedItems containsString="0" containsBlank="1" containsNumber="1" containsInteger="1" minValue="0" maxValue="0"/>
    </cacheField>
    <cacheField name="ns1:P_14_4" numFmtId="0">
      <sharedItems containsString="0" containsBlank="1" containsNumber="1" containsInteger="1" minValue="0" maxValue="0"/>
    </cacheField>
    <cacheField name="ns1:P_13_5" numFmtId="0">
      <sharedItems containsString="0" containsBlank="1" containsNumber="1" containsInteger="1" minValue="0" maxValue="0"/>
    </cacheField>
    <cacheField name="ns1:P_14_5" numFmtId="0">
      <sharedItems containsString="0" containsBlank="1" containsNumber="1" containsInteger="1" minValue="0" maxValue="0"/>
    </cacheField>
    <cacheField name="ns1:P_15" numFmtId="0">
      <sharedItems containsString="0" containsBlank="1" containsNumber="1" minValue="-3985.2" maxValue="14496.45" count="34">
        <n v="2622.47"/>
        <n v="1845"/>
        <n v="159.79"/>
        <n v="510.18"/>
        <n v="1052.57"/>
        <n v="811.8"/>
        <m/>
        <n v="520.29" u="1"/>
        <n v="54.74" u="1"/>
        <n v="522.73" u="1"/>
        <n v="1000" u="1"/>
        <n v="-503.59" u="1"/>
        <n v="4672.55" u="1"/>
        <n v="67.650000000000006" u="1"/>
        <n v="1108.22" u="1"/>
        <n v="310.07" u="1"/>
        <n v="13368.87" u="1"/>
        <n v="848.88" u="1"/>
        <n v="579.91999999999996" u="1"/>
        <n v="180.77" u="1"/>
        <n v="259.77999999999997" u="1"/>
        <n v="14496.45" u="1"/>
        <n v="10048.790000000001" u="1"/>
        <n v="3034.41" u="1"/>
        <n v="60.26" u="1"/>
        <n v="1785.96" u="1"/>
        <n v="2836.76" u="1"/>
        <n v="525.46" u="1"/>
        <n v="1708.74" u="1"/>
        <n v="479.37" u="1"/>
        <n v="1691.25" u="1"/>
        <n v="1359.14" u="1"/>
        <n v="602.58000000000004" u="1"/>
        <n v="-3985.2" u="1"/>
      </sharedItems>
    </cacheField>
    <cacheField name="ns1:P_16" numFmtId="0">
      <sharedItems containsBlank="1"/>
    </cacheField>
    <cacheField name="ns1:P_17" numFmtId="0">
      <sharedItems containsBlank="1"/>
    </cacheField>
    <cacheField name="ns1:P_18" numFmtId="0">
      <sharedItems containsBlank="1"/>
    </cacheField>
    <cacheField name="ns1:P_19" numFmtId="0">
      <sharedItems containsBlank="1"/>
    </cacheField>
    <cacheField name="ns1:P_20" numFmtId="0">
      <sharedItems containsBlank="1"/>
    </cacheField>
    <cacheField name="ns1:P_21" numFmtId="0">
      <sharedItems containsBlank="1"/>
    </cacheField>
    <cacheField name="ns1:P_23" numFmtId="0">
      <sharedItems containsBlank="1"/>
    </cacheField>
    <cacheField name="ns1:P_106E_2" numFmtId="0">
      <sharedItems containsBlank="1"/>
    </cacheField>
    <cacheField name="ns1:P_106E_3" numFmtId="0">
      <sharedItems containsBlank="1"/>
    </cacheField>
    <cacheField name="ns1:RodzajFaktury" numFmtId="49">
      <sharedItems containsBlank="1"/>
    </cacheField>
    <cacheField name="ns1:ZALZaplata" numFmtId="0">
      <sharedItems containsString="0" containsBlank="1" containsNumber="1" containsInteger="1" minValue="0" maxValue="0"/>
    </cacheField>
    <cacheField name="ns1:ZALPodatek" numFmtId="0">
      <sharedItems containsString="0" containsBlank="1" containsNumber="1" containsInteger="1" minValue="0" maxValue="0"/>
    </cacheField>
    <cacheField name="ns1:P_5A" numFmtId="49">
      <sharedItems containsBlank="1"/>
    </cacheField>
    <cacheField name="ns1:PrzyczynaKorekty" numFmtId="49">
      <sharedItems containsNonDate="0" containsString="0" containsBlank="1"/>
    </cacheField>
    <cacheField name="ns1:NrFaKorygowanej" numFmtId="49">
      <sharedItems containsNonDate="0" containsString="0" containsBlank="1"/>
    </cacheField>
    <cacheField name="ns1:OkresFaKorygowanej" numFmtId="49">
      <sharedItems containsNonDate="0" containsString="0" containsBlank="1"/>
    </cacheField>
    <cacheField name="ns1:LiczbaFaktur" numFmtId="0">
      <sharedItems containsSemiMixedTypes="0" containsString="0" containsNumber="1" containsInteger="1" minValue="6" maxValue="6"/>
    </cacheField>
    <cacheField name="ns1:WartoscFaktur" numFmtId="0">
      <sharedItems containsSemiMixedTypes="0" containsString="0" containsNumber="1" minValue="7001.81" maxValue="7001.81"/>
    </cacheField>
    <cacheField name="ns1:Stawka1" numFmtId="0">
      <sharedItems containsSemiMixedTypes="0" containsString="0" containsNumber="1" minValue="0.23" maxValue="0.23"/>
    </cacheField>
    <cacheField name="ns1:Stawka2" numFmtId="0">
      <sharedItems containsSemiMixedTypes="0" containsString="0" containsNumber="1" minValue="0.08" maxValue="0.08"/>
    </cacheField>
    <cacheField name="ns1:Stawka3" numFmtId="0">
      <sharedItems containsSemiMixedTypes="0" containsString="0" containsNumber="1" minValue="0.05" maxValue="0.05"/>
    </cacheField>
    <cacheField name="ns1:Stawka4" numFmtId="0">
      <sharedItems containsSemiMixedTypes="0" containsString="0" containsNumber="1" containsInteger="1" minValue="0" maxValue="0"/>
    </cacheField>
    <cacheField name="ns1:Stawka5" numFmtId="0">
      <sharedItems containsSemiMixedTypes="0" containsString="0" containsNumber="1" containsInteger="1" minValue="0" maxValue="0"/>
    </cacheField>
    <cacheField name="typ2" numFmtId="49">
      <sharedItems containsBlank="1"/>
    </cacheField>
    <cacheField name="ns1:P_2B" numFmtId="49">
      <sharedItems containsBlank="1" count="12">
        <m/>
        <s v="17-FVS/0001"/>
        <s v="17-FVS/0002"/>
        <s v="17-FVS/0003"/>
        <s v="17-FVS/0004"/>
        <s v="17-FVS/0005"/>
        <s v="17-FVS/0006"/>
        <s v="15-FVS/0002" u="1"/>
        <s v="15-FVS/0005" u="1"/>
        <s v="15-FVS/0006" u="1"/>
        <s v="15-FVS/0007" u="1"/>
        <s v="15-FVS/0008" u="1"/>
      </sharedItems>
    </cacheField>
    <cacheField name="ns1:P_7" numFmtId="49">
      <sharedItems containsBlank="1" count="12">
        <m/>
        <s v="Silnik odkurzacza Atlas 14"/>
        <s v="Bęben do pralki Diana 12F"/>
        <s v="Grzałka do pralki Diana 12F"/>
        <s v="Diana 12F profil przedni"/>
        <s v="Pralka &quot;WAR super&quot;"/>
        <s v="diana komplet"/>
        <s v="Programator do pralki Diana 12F"/>
        <s v="Odkurzacz - Atlas 14"/>
        <s v="Odkurzacz - LUNA extra"/>
        <s v="pyn do spryskiwaczy"/>
        <s v="Silnik odkurzacza Luna extra" u="1"/>
      </sharedItems>
    </cacheField>
    <cacheField name="ns1:P_8A" numFmtId="49">
      <sharedItems containsBlank="1" count="2">
        <m/>
        <s v="szt"/>
      </sharedItems>
    </cacheField>
    <cacheField name="ns1:P_8B" numFmtId="0">
      <sharedItems containsString="0" containsBlank="1" containsNumber="1" containsInteger="1" minValue="1" maxValue="50" count="6">
        <m/>
        <n v="1"/>
        <n v="5"/>
        <n v="50" u="1"/>
        <n v="3" u="1"/>
        <n v="10" u="1"/>
      </sharedItems>
    </cacheField>
    <cacheField name="ns1:P_9B" numFmtId="0">
      <sharedItems containsNonDate="0" containsString="0" containsBlank="1"/>
    </cacheField>
    <cacheField name="ns1:P_11A" numFmtId="0">
      <sharedItems containsNonDate="0" containsString="0" containsBlank="1"/>
    </cacheField>
    <cacheField name="ns1:P_12" numFmtId="0">
      <sharedItems containsString="0" containsBlank="1" containsNumber="1" containsInteger="1" minValue="8" maxValue="23" count="3">
        <m/>
        <n v="23"/>
        <n v="8"/>
      </sharedItems>
    </cacheField>
    <cacheField name="ns1:P_9A" numFmtId="0">
      <sharedItems containsString="0" containsBlank="1" containsNumber="1" minValue="19.75" maxValue="1500" count="14">
        <m/>
        <n v="202.4"/>
        <n v="132"/>
        <n v="344.54"/>
        <n v="89"/>
        <n v="1375"/>
        <n v="1500"/>
        <n v="147.94999999999999"/>
        <n v="80"/>
        <n v="253"/>
        <n v="583"/>
        <n v="19.75"/>
        <n v="217.38" u="1"/>
        <n v="67" u="1"/>
      </sharedItems>
    </cacheField>
    <cacheField name="ns1:P_11" numFmtId="0">
      <sharedItems containsString="0" containsBlank="1" containsNumber="1" minValue="19.75" maxValue="10869" count="17">
        <m/>
        <n v="202.4"/>
        <n v="132"/>
        <n v="344.54"/>
        <n v="89"/>
        <n v="1375"/>
        <n v="1500"/>
        <n v="147.94999999999999"/>
        <n v="80"/>
        <n v="253"/>
        <n v="583"/>
        <n v="19.75"/>
        <n v="660"/>
        <n v="1320" u="1"/>
        <n v="335" u="1"/>
        <n v="10869" u="1"/>
        <n v="396" u="1"/>
      </sharedItems>
    </cacheField>
    <cacheField name="ns1:LiczbaWierszyFaktur" numFmtId="0">
      <sharedItems containsSemiMixedTypes="0" containsString="0" containsNumber="1" containsInteger="1" minValue="13" maxValue="13"/>
    </cacheField>
    <cacheField name="ns1:WartoscWierszyFaktur" numFmtId="0">
      <sharedItems containsSemiMixedTypes="0" containsString="0" containsNumber="1" minValue="5731.18" maxValue="5731.18"/>
    </cacheField>
    <cacheField name="Miesiące" numFmtId="0" databaseField="0">
      <fieldGroup base="23">
        <rangePr groupBy="months" startDate="2017-07-02T00:00:00" endDate="2017-07-27T00:00:00"/>
        <groupItems count="14">
          <s v="&lt;02.07.2017"/>
          <s v="sty"/>
          <s v="lut"/>
          <s v="mar"/>
          <s v="kwi"/>
          <s v="maj"/>
          <s v="cze"/>
          <s v="lip"/>
          <s v="sie"/>
          <s v="wrz"/>
          <s v="paź"/>
          <s v="lis"/>
          <s v="gru"/>
          <s v="&gt;27.07.2017"/>
        </groupItems>
      </fieldGroup>
    </cacheField>
    <cacheField name="Miesiące2" numFmtId="0" databaseField="0">
      <fieldGroup base="32">
        <rangePr groupBy="months" startDate="2017-07-02T00:00:00" endDate="2017-07-27T00:00:00"/>
        <groupItems count="14">
          <s v="&lt;02.07.2017"/>
          <s v="sty"/>
          <s v="lut"/>
          <s v="mar"/>
          <s v="kwi"/>
          <s v="maj"/>
          <s v="cze"/>
          <s v="lip"/>
          <s v="sie"/>
          <s v="wrz"/>
          <s v="paź"/>
          <s v="lis"/>
          <s v="gru"/>
          <s v="&gt;27.07.2017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s v="JPK_FA"/>
    <s v="JPK_FA (1)"/>
    <s v="1-0"/>
    <n v="1"/>
    <n v="1"/>
    <d v="2017-07-02T18:12:01"/>
    <x v="0"/>
    <x v="0"/>
    <x v="0"/>
    <n v="1234"/>
    <n v="0"/>
    <s v="Firma Demonstracyjna"/>
    <s v="PL"/>
    <s v="lubelskie"/>
    <s v="BRAK"/>
    <s v="BRAK"/>
    <s v="ul. Bazyliańska"/>
    <n v="19"/>
    <n v="5"/>
    <s v="Zamość"/>
    <s v="22-400"/>
    <s v="BRAK"/>
    <s v="G"/>
    <x v="0"/>
    <x v="0"/>
    <s v="Elektron sp. z o.o."/>
    <s v="ul. Wiejska, Warszawa"/>
    <s v="Firma Demonstracyjna"/>
    <s v="ul. Bazyliańska 19/5, 22-400 Zamość"/>
    <s v="PL"/>
    <n v="0"/>
    <x v="0"/>
    <x v="0"/>
    <x v="0"/>
    <x v="0"/>
    <x v="0"/>
    <x v="0"/>
    <n v="0"/>
    <n v="0"/>
    <n v="0"/>
    <n v="0"/>
    <n v="0"/>
    <n v="0"/>
    <x v="0"/>
    <b v="0"/>
    <b v="0"/>
    <b v="0"/>
    <b v="0"/>
    <b v="0"/>
    <b v="0"/>
    <b v="0"/>
    <b v="0"/>
    <b v="0"/>
    <s v="VAT"/>
    <n v="0"/>
    <n v="0"/>
    <m/>
    <m/>
    <m/>
    <m/>
    <n v="6"/>
    <n v="7001.81"/>
    <n v="0.23"/>
    <n v="0.08"/>
    <n v="0.05"/>
    <n v="0"/>
    <n v="0"/>
    <m/>
    <x v="0"/>
    <x v="0"/>
    <x v="0"/>
    <x v="0"/>
    <m/>
    <m/>
    <x v="0"/>
    <x v="0"/>
    <x v="0"/>
    <n v="13"/>
    <n v="5731.18"/>
  </r>
  <r>
    <s v="JPK_FA"/>
    <s v="JPK_FA (1)"/>
    <s v="1-0"/>
    <n v="1"/>
    <n v="1"/>
    <d v="2017-07-02T18:12:01"/>
    <x v="0"/>
    <x v="0"/>
    <x v="0"/>
    <n v="1234"/>
    <n v="0"/>
    <s v="Firma Demonstracyjna"/>
    <s v="PL"/>
    <s v="lubelskie"/>
    <s v="BRAK"/>
    <s v="BRAK"/>
    <s v="ul. Bazyliańska"/>
    <n v="19"/>
    <n v="5"/>
    <s v="Zamość"/>
    <s v="22-400"/>
    <s v="BRAK"/>
    <s v="G"/>
    <x v="1"/>
    <x v="1"/>
    <s v="Altkom Matrix SA"/>
    <s v="ul. Bema 89, 01-233 Warszawa"/>
    <s v="Firma Demonstracyjna"/>
    <s v="ul. Bazyliańska 19/5, 22-400 Zamość"/>
    <s v="PL"/>
    <n v="0"/>
    <x v="1"/>
    <x v="1"/>
    <x v="1"/>
    <x v="1"/>
    <x v="1"/>
    <x v="1"/>
    <n v="0"/>
    <n v="0"/>
    <n v="0"/>
    <n v="0"/>
    <n v="0"/>
    <n v="0"/>
    <x v="1"/>
    <b v="0"/>
    <b v="0"/>
    <b v="0"/>
    <b v="0"/>
    <b v="0"/>
    <b v="0"/>
    <b v="0"/>
    <b v="0"/>
    <b v="0"/>
    <s v="VAT"/>
    <n v="0"/>
    <n v="0"/>
    <m/>
    <m/>
    <m/>
    <m/>
    <n v="6"/>
    <n v="7001.81"/>
    <n v="0.23"/>
    <n v="0.08"/>
    <n v="0.05"/>
    <n v="0"/>
    <n v="0"/>
    <m/>
    <x v="0"/>
    <x v="0"/>
    <x v="0"/>
    <x v="0"/>
    <m/>
    <m/>
    <x v="0"/>
    <x v="0"/>
    <x v="0"/>
    <n v="13"/>
    <n v="5731.18"/>
  </r>
  <r>
    <s v="JPK_FA"/>
    <s v="JPK_FA (1)"/>
    <s v="1-0"/>
    <n v="1"/>
    <n v="1"/>
    <d v="2017-07-02T18:12:01"/>
    <x v="0"/>
    <x v="0"/>
    <x v="0"/>
    <n v="1234"/>
    <n v="0"/>
    <s v="Firma Demonstracyjna"/>
    <s v="PL"/>
    <s v="lubelskie"/>
    <s v="BRAK"/>
    <s v="BRAK"/>
    <s v="ul. Bazyliańska"/>
    <n v="19"/>
    <n v="5"/>
    <s v="Zamość"/>
    <s v="22-400"/>
    <s v="BRAK"/>
    <s v="G"/>
    <x v="2"/>
    <x v="2"/>
    <s v="DemoFK"/>
    <s v="ul. Kolejowa 5/7, 01-217 Warszawa"/>
    <s v="Firma Demonstracyjna"/>
    <s v="ul. Bazyliańska 19/5, 22-400 Zamość"/>
    <s v="PL"/>
    <n v="0"/>
    <x v="2"/>
    <x v="2"/>
    <x v="2"/>
    <x v="2"/>
    <x v="2"/>
    <x v="2"/>
    <n v="0"/>
    <n v="0"/>
    <n v="0"/>
    <n v="0"/>
    <n v="0"/>
    <n v="0"/>
    <x v="2"/>
    <b v="0"/>
    <b v="0"/>
    <b v="0"/>
    <b v="0"/>
    <b v="0"/>
    <b v="0"/>
    <b v="0"/>
    <b v="0"/>
    <b v="0"/>
    <s v="VAT"/>
    <n v="0"/>
    <n v="0"/>
    <m/>
    <m/>
    <m/>
    <m/>
    <n v="6"/>
    <n v="7001.81"/>
    <n v="0.23"/>
    <n v="0.08"/>
    <n v="0.05"/>
    <n v="0"/>
    <n v="0"/>
    <m/>
    <x v="0"/>
    <x v="0"/>
    <x v="0"/>
    <x v="0"/>
    <m/>
    <m/>
    <x v="0"/>
    <x v="0"/>
    <x v="0"/>
    <n v="13"/>
    <n v="5731.18"/>
  </r>
  <r>
    <s v="JPK_FA"/>
    <s v="JPK_FA (1)"/>
    <s v="1-0"/>
    <n v="1"/>
    <n v="1"/>
    <d v="2017-07-02T18:12:01"/>
    <x v="0"/>
    <x v="0"/>
    <x v="0"/>
    <n v="1234"/>
    <n v="0"/>
    <s v="Firma Demonstracyjna"/>
    <s v="PL"/>
    <s v="lubelskie"/>
    <s v="BRAK"/>
    <s v="BRAK"/>
    <s v="ul. Bazyliańska"/>
    <n v="19"/>
    <n v="5"/>
    <s v="Zamość"/>
    <s v="22-400"/>
    <s v="BRAK"/>
    <s v="G"/>
    <x v="3"/>
    <x v="3"/>
    <s v="Edelweiss SA Oddział Zwierzyniec"/>
    <s v="ul. Rynek, 22-547 Zwierzyniec"/>
    <s v="Firma Demonstracyjna"/>
    <s v="ul. Bazyliańska 19/5, 22-400 Zamość"/>
    <s v="PL"/>
    <n v="0"/>
    <x v="3"/>
    <x v="3"/>
    <x v="3"/>
    <x v="3"/>
    <x v="3"/>
    <x v="3"/>
    <n v="0"/>
    <n v="0"/>
    <n v="0"/>
    <n v="0"/>
    <n v="0"/>
    <n v="0"/>
    <x v="3"/>
    <b v="0"/>
    <b v="0"/>
    <b v="0"/>
    <b v="0"/>
    <b v="0"/>
    <b v="0"/>
    <b v="0"/>
    <b v="0"/>
    <b v="0"/>
    <s v="VAT"/>
    <n v="0"/>
    <n v="0"/>
    <m/>
    <m/>
    <m/>
    <m/>
    <n v="6"/>
    <n v="7001.81"/>
    <n v="0.23"/>
    <n v="0.08"/>
    <n v="0.05"/>
    <n v="0"/>
    <n v="0"/>
    <m/>
    <x v="0"/>
    <x v="0"/>
    <x v="0"/>
    <x v="0"/>
    <m/>
    <m/>
    <x v="0"/>
    <x v="0"/>
    <x v="0"/>
    <n v="13"/>
    <n v="5731.18"/>
  </r>
  <r>
    <s v="JPK_FA"/>
    <s v="JPK_FA (1)"/>
    <s v="1-0"/>
    <n v="1"/>
    <n v="1"/>
    <d v="2017-07-02T18:12:01"/>
    <x v="0"/>
    <x v="0"/>
    <x v="0"/>
    <n v="1234"/>
    <n v="0"/>
    <s v="Firma Demonstracyjna"/>
    <s v="PL"/>
    <s v="lubelskie"/>
    <s v="BRAK"/>
    <s v="BRAK"/>
    <s v="ul. Bazyliańska"/>
    <n v="19"/>
    <n v="5"/>
    <s v="Zamość"/>
    <s v="22-400"/>
    <s v="BRAK"/>
    <s v="G"/>
    <x v="0"/>
    <x v="4"/>
    <s v="SAGE SYMFONIA Sp. z o.o."/>
    <s v="ul. J. Bema 89, 01-233 Warszawa"/>
    <s v="Firma Demonstracyjna"/>
    <s v="ul. Bazyliańska 19/5, 22-400 Zamość"/>
    <s v="PL"/>
    <n v="0"/>
    <x v="2"/>
    <x v="0"/>
    <x v="4"/>
    <x v="4"/>
    <x v="1"/>
    <x v="1"/>
    <n v="0"/>
    <n v="0"/>
    <n v="0"/>
    <n v="0"/>
    <n v="0"/>
    <n v="0"/>
    <x v="4"/>
    <b v="0"/>
    <b v="0"/>
    <b v="0"/>
    <b v="0"/>
    <b v="0"/>
    <b v="0"/>
    <b v="0"/>
    <b v="0"/>
    <b v="0"/>
    <s v="VAT"/>
    <n v="0"/>
    <n v="0"/>
    <m/>
    <m/>
    <m/>
    <m/>
    <n v="6"/>
    <n v="7001.81"/>
    <n v="0.23"/>
    <n v="0.08"/>
    <n v="0.05"/>
    <n v="0"/>
    <n v="0"/>
    <m/>
    <x v="0"/>
    <x v="0"/>
    <x v="0"/>
    <x v="0"/>
    <m/>
    <m/>
    <x v="0"/>
    <x v="0"/>
    <x v="0"/>
    <n v="13"/>
    <n v="5731.18"/>
  </r>
  <r>
    <s v="JPK_FA"/>
    <s v="JPK_FA (1)"/>
    <s v="1-0"/>
    <n v="1"/>
    <n v="1"/>
    <d v="2017-07-02T18:12:01"/>
    <x v="0"/>
    <x v="0"/>
    <x v="0"/>
    <n v="1234"/>
    <n v="0"/>
    <s v="Firma Demonstracyjna"/>
    <s v="PL"/>
    <s v="lubelskie"/>
    <s v="BRAK"/>
    <s v="BRAK"/>
    <s v="ul. Bazyliańska"/>
    <n v="19"/>
    <n v="5"/>
    <s v="Zamość"/>
    <s v="22-400"/>
    <s v="BRAK"/>
    <s v="G"/>
    <x v="4"/>
    <x v="5"/>
    <s v="AUTO Shop"/>
    <s v="Brno, 2388 Brno"/>
    <s v="Firma Demonstracyjna"/>
    <s v="ul. Bazyliańska 19/5, 22-400 Zamość"/>
    <s v="PL"/>
    <n v="0"/>
    <x v="4"/>
    <x v="4"/>
    <x v="5"/>
    <x v="5"/>
    <x v="1"/>
    <x v="1"/>
    <n v="0"/>
    <n v="0"/>
    <n v="0"/>
    <n v="0"/>
    <n v="0"/>
    <n v="0"/>
    <x v="5"/>
    <b v="0"/>
    <b v="0"/>
    <b v="0"/>
    <b v="0"/>
    <b v="0"/>
    <b v="0"/>
    <b v="0"/>
    <b v="0"/>
    <b v="0"/>
    <s v="VAT"/>
    <n v="0"/>
    <n v="0"/>
    <s v="CZ"/>
    <m/>
    <m/>
    <m/>
    <n v="6"/>
    <n v="7001.81"/>
    <n v="0.23"/>
    <n v="0.08"/>
    <n v="0.05"/>
    <n v="0"/>
    <n v="0"/>
    <m/>
    <x v="0"/>
    <x v="0"/>
    <x v="0"/>
    <x v="0"/>
    <m/>
    <m/>
    <x v="0"/>
    <x v="0"/>
    <x v="0"/>
    <n v="13"/>
    <n v="5731.18"/>
  </r>
  <r>
    <s v="JPK_FA"/>
    <s v="JPK_FA (1)"/>
    <s v="1-0"/>
    <n v="1"/>
    <n v="1"/>
    <d v="2017-07-02T18:12:01"/>
    <x v="0"/>
    <x v="0"/>
    <x v="0"/>
    <n v="1234"/>
    <n v="0"/>
    <s v="Firma Demonstracyjna"/>
    <s v="PL"/>
    <s v="lubelskie"/>
    <s v="BRAK"/>
    <s v="BRAK"/>
    <s v="ul. Bazyliańska"/>
    <n v="19"/>
    <n v="5"/>
    <s v="Zamość"/>
    <s v="22-400"/>
    <s v="BRAK"/>
    <m/>
    <x v="5"/>
    <x v="6"/>
    <m/>
    <m/>
    <m/>
    <m/>
    <m/>
    <m/>
    <x v="5"/>
    <x v="5"/>
    <x v="6"/>
    <x v="6"/>
    <x v="4"/>
    <x v="4"/>
    <m/>
    <m/>
    <m/>
    <m/>
    <m/>
    <m/>
    <x v="6"/>
    <m/>
    <m/>
    <m/>
    <m/>
    <m/>
    <m/>
    <m/>
    <m/>
    <m/>
    <m/>
    <m/>
    <m/>
    <m/>
    <m/>
    <m/>
    <m/>
    <n v="6"/>
    <n v="7001.81"/>
    <n v="0.23"/>
    <n v="0.08"/>
    <n v="0.05"/>
    <n v="0"/>
    <n v="0"/>
    <s v="G"/>
    <x v="1"/>
    <x v="1"/>
    <x v="1"/>
    <x v="1"/>
    <m/>
    <m/>
    <x v="1"/>
    <x v="1"/>
    <x v="1"/>
    <n v="13"/>
    <n v="5731.18"/>
  </r>
  <r>
    <s v="JPK_FA"/>
    <s v="JPK_FA (1)"/>
    <s v="1-0"/>
    <n v="1"/>
    <n v="1"/>
    <d v="2017-07-02T18:12:01"/>
    <x v="0"/>
    <x v="0"/>
    <x v="0"/>
    <n v="1234"/>
    <n v="0"/>
    <s v="Firma Demonstracyjna"/>
    <s v="PL"/>
    <s v="lubelskie"/>
    <s v="BRAK"/>
    <s v="BRAK"/>
    <s v="ul. Bazyliańska"/>
    <n v="19"/>
    <n v="5"/>
    <s v="Zamość"/>
    <s v="22-400"/>
    <s v="BRAK"/>
    <m/>
    <x v="5"/>
    <x v="6"/>
    <m/>
    <m/>
    <m/>
    <m/>
    <m/>
    <m/>
    <x v="5"/>
    <x v="5"/>
    <x v="6"/>
    <x v="6"/>
    <x v="4"/>
    <x v="4"/>
    <m/>
    <m/>
    <m/>
    <m/>
    <m/>
    <m/>
    <x v="6"/>
    <m/>
    <m/>
    <m/>
    <m/>
    <m/>
    <m/>
    <m/>
    <m/>
    <m/>
    <m/>
    <m/>
    <m/>
    <m/>
    <m/>
    <m/>
    <m/>
    <n v="6"/>
    <n v="7001.81"/>
    <n v="0.23"/>
    <n v="0.08"/>
    <n v="0.05"/>
    <n v="0"/>
    <n v="0"/>
    <s v="G"/>
    <x v="1"/>
    <x v="2"/>
    <x v="1"/>
    <x v="1"/>
    <m/>
    <m/>
    <x v="1"/>
    <x v="2"/>
    <x v="2"/>
    <n v="13"/>
    <n v="5731.18"/>
  </r>
  <r>
    <s v="JPK_FA"/>
    <s v="JPK_FA (1)"/>
    <s v="1-0"/>
    <n v="1"/>
    <n v="1"/>
    <d v="2017-07-02T18:12:01"/>
    <x v="0"/>
    <x v="0"/>
    <x v="0"/>
    <n v="1234"/>
    <n v="0"/>
    <s v="Firma Demonstracyjna"/>
    <s v="PL"/>
    <s v="lubelskie"/>
    <s v="BRAK"/>
    <s v="BRAK"/>
    <s v="ul. Bazyliańska"/>
    <n v="19"/>
    <n v="5"/>
    <s v="Zamość"/>
    <s v="22-400"/>
    <s v="BRAK"/>
    <m/>
    <x v="5"/>
    <x v="6"/>
    <m/>
    <m/>
    <m/>
    <m/>
    <m/>
    <m/>
    <x v="5"/>
    <x v="5"/>
    <x v="6"/>
    <x v="6"/>
    <x v="4"/>
    <x v="4"/>
    <m/>
    <m/>
    <m/>
    <m/>
    <m/>
    <m/>
    <x v="6"/>
    <m/>
    <m/>
    <m/>
    <m/>
    <m/>
    <m/>
    <m/>
    <m/>
    <m/>
    <m/>
    <m/>
    <m/>
    <m/>
    <m/>
    <m/>
    <m/>
    <n v="6"/>
    <n v="7001.81"/>
    <n v="0.23"/>
    <n v="0.08"/>
    <n v="0.05"/>
    <n v="0"/>
    <n v="0"/>
    <s v="G"/>
    <x v="1"/>
    <x v="3"/>
    <x v="1"/>
    <x v="1"/>
    <m/>
    <m/>
    <x v="1"/>
    <x v="3"/>
    <x v="3"/>
    <n v="13"/>
    <n v="5731.18"/>
  </r>
  <r>
    <s v="JPK_FA"/>
    <s v="JPK_FA (1)"/>
    <s v="1-0"/>
    <n v="1"/>
    <n v="1"/>
    <d v="2017-07-02T18:12:01"/>
    <x v="0"/>
    <x v="0"/>
    <x v="0"/>
    <n v="1234"/>
    <n v="0"/>
    <s v="Firma Demonstracyjna"/>
    <s v="PL"/>
    <s v="lubelskie"/>
    <s v="BRAK"/>
    <s v="BRAK"/>
    <s v="ul. Bazyliańska"/>
    <n v="19"/>
    <n v="5"/>
    <s v="Zamość"/>
    <s v="22-400"/>
    <s v="BRAK"/>
    <m/>
    <x v="5"/>
    <x v="6"/>
    <m/>
    <m/>
    <m/>
    <m/>
    <m/>
    <m/>
    <x v="5"/>
    <x v="5"/>
    <x v="6"/>
    <x v="6"/>
    <x v="4"/>
    <x v="4"/>
    <m/>
    <m/>
    <m/>
    <m/>
    <m/>
    <m/>
    <x v="6"/>
    <m/>
    <m/>
    <m/>
    <m/>
    <m/>
    <m/>
    <m/>
    <m/>
    <m/>
    <m/>
    <m/>
    <m/>
    <m/>
    <m/>
    <m/>
    <m/>
    <n v="6"/>
    <n v="7001.81"/>
    <n v="0.23"/>
    <n v="0.08"/>
    <n v="0.05"/>
    <n v="0"/>
    <n v="0"/>
    <s v="G"/>
    <x v="1"/>
    <x v="4"/>
    <x v="1"/>
    <x v="1"/>
    <m/>
    <m/>
    <x v="2"/>
    <x v="4"/>
    <x v="4"/>
    <n v="13"/>
    <n v="5731.18"/>
  </r>
  <r>
    <s v="JPK_FA"/>
    <s v="JPK_FA (1)"/>
    <s v="1-0"/>
    <n v="1"/>
    <n v="1"/>
    <d v="2017-07-02T18:12:01"/>
    <x v="0"/>
    <x v="0"/>
    <x v="0"/>
    <n v="1234"/>
    <n v="0"/>
    <s v="Firma Demonstracyjna"/>
    <s v="PL"/>
    <s v="lubelskie"/>
    <s v="BRAK"/>
    <s v="BRAK"/>
    <s v="ul. Bazyliańska"/>
    <n v="19"/>
    <n v="5"/>
    <s v="Zamość"/>
    <s v="22-400"/>
    <s v="BRAK"/>
    <m/>
    <x v="5"/>
    <x v="6"/>
    <m/>
    <m/>
    <m/>
    <m/>
    <m/>
    <m/>
    <x v="5"/>
    <x v="5"/>
    <x v="6"/>
    <x v="6"/>
    <x v="4"/>
    <x v="4"/>
    <m/>
    <m/>
    <m/>
    <m/>
    <m/>
    <m/>
    <x v="6"/>
    <m/>
    <m/>
    <m/>
    <m/>
    <m/>
    <m/>
    <m/>
    <m/>
    <m/>
    <m/>
    <m/>
    <m/>
    <m/>
    <m/>
    <m/>
    <m/>
    <n v="6"/>
    <n v="7001.81"/>
    <n v="0.23"/>
    <n v="0.08"/>
    <n v="0.05"/>
    <n v="0"/>
    <n v="0"/>
    <s v="G"/>
    <x v="1"/>
    <x v="5"/>
    <x v="1"/>
    <x v="1"/>
    <m/>
    <m/>
    <x v="1"/>
    <x v="5"/>
    <x v="5"/>
    <n v="13"/>
    <n v="5731.18"/>
  </r>
  <r>
    <s v="JPK_FA"/>
    <s v="JPK_FA (1)"/>
    <s v="1-0"/>
    <n v="1"/>
    <n v="1"/>
    <d v="2017-07-02T18:12:01"/>
    <x v="0"/>
    <x v="0"/>
    <x v="0"/>
    <n v="1234"/>
    <n v="0"/>
    <s v="Firma Demonstracyjna"/>
    <s v="PL"/>
    <s v="lubelskie"/>
    <s v="BRAK"/>
    <s v="BRAK"/>
    <s v="ul. Bazyliańska"/>
    <n v="19"/>
    <n v="5"/>
    <s v="Zamość"/>
    <s v="22-400"/>
    <s v="BRAK"/>
    <m/>
    <x v="5"/>
    <x v="6"/>
    <m/>
    <m/>
    <m/>
    <m/>
    <m/>
    <m/>
    <x v="5"/>
    <x v="5"/>
    <x v="6"/>
    <x v="6"/>
    <x v="4"/>
    <x v="4"/>
    <m/>
    <m/>
    <m/>
    <m/>
    <m/>
    <m/>
    <x v="6"/>
    <m/>
    <m/>
    <m/>
    <m/>
    <m/>
    <m/>
    <m/>
    <m/>
    <m/>
    <m/>
    <m/>
    <m/>
    <m/>
    <m/>
    <m/>
    <m/>
    <n v="6"/>
    <n v="7001.81"/>
    <n v="0.23"/>
    <n v="0.08"/>
    <n v="0.05"/>
    <n v="0"/>
    <n v="0"/>
    <s v="G"/>
    <x v="2"/>
    <x v="6"/>
    <x v="1"/>
    <x v="1"/>
    <m/>
    <m/>
    <x v="1"/>
    <x v="6"/>
    <x v="6"/>
    <n v="13"/>
    <n v="5731.18"/>
  </r>
  <r>
    <s v="JPK_FA"/>
    <s v="JPK_FA (1)"/>
    <s v="1-0"/>
    <n v="1"/>
    <n v="1"/>
    <d v="2017-07-02T18:12:01"/>
    <x v="0"/>
    <x v="0"/>
    <x v="0"/>
    <n v="1234"/>
    <n v="0"/>
    <s v="Firma Demonstracyjna"/>
    <s v="PL"/>
    <s v="lubelskie"/>
    <s v="BRAK"/>
    <s v="BRAK"/>
    <s v="ul. Bazyliańska"/>
    <n v="19"/>
    <n v="5"/>
    <s v="Zamość"/>
    <s v="22-400"/>
    <s v="BRAK"/>
    <m/>
    <x v="5"/>
    <x v="6"/>
    <m/>
    <m/>
    <m/>
    <m/>
    <m/>
    <m/>
    <x v="5"/>
    <x v="5"/>
    <x v="6"/>
    <x v="6"/>
    <x v="4"/>
    <x v="4"/>
    <m/>
    <m/>
    <m/>
    <m/>
    <m/>
    <m/>
    <x v="6"/>
    <m/>
    <m/>
    <m/>
    <m/>
    <m/>
    <m/>
    <m/>
    <m/>
    <m/>
    <m/>
    <m/>
    <m/>
    <m/>
    <m/>
    <m/>
    <m/>
    <n v="6"/>
    <n v="7001.81"/>
    <n v="0.23"/>
    <n v="0.08"/>
    <n v="0.05"/>
    <n v="0"/>
    <n v="0"/>
    <s v="G"/>
    <x v="3"/>
    <x v="7"/>
    <x v="1"/>
    <x v="1"/>
    <m/>
    <m/>
    <x v="2"/>
    <x v="7"/>
    <x v="7"/>
    <n v="13"/>
    <n v="5731.18"/>
  </r>
  <r>
    <s v="JPK_FA"/>
    <s v="JPK_FA (1)"/>
    <s v="1-0"/>
    <n v="1"/>
    <n v="1"/>
    <d v="2017-07-02T18:12:01"/>
    <x v="0"/>
    <x v="0"/>
    <x v="0"/>
    <n v="1234"/>
    <n v="0"/>
    <s v="Firma Demonstracyjna"/>
    <s v="PL"/>
    <s v="lubelskie"/>
    <s v="BRAK"/>
    <s v="BRAK"/>
    <s v="ul. Bazyliańska"/>
    <n v="19"/>
    <n v="5"/>
    <s v="Zamość"/>
    <s v="22-400"/>
    <s v="BRAK"/>
    <m/>
    <x v="5"/>
    <x v="6"/>
    <m/>
    <m/>
    <m/>
    <m/>
    <m/>
    <m/>
    <x v="5"/>
    <x v="5"/>
    <x v="6"/>
    <x v="6"/>
    <x v="4"/>
    <x v="4"/>
    <m/>
    <m/>
    <m/>
    <m/>
    <m/>
    <m/>
    <x v="6"/>
    <m/>
    <m/>
    <m/>
    <m/>
    <m/>
    <m/>
    <m/>
    <m/>
    <m/>
    <m/>
    <m/>
    <m/>
    <m/>
    <m/>
    <m/>
    <m/>
    <n v="6"/>
    <n v="7001.81"/>
    <n v="0.23"/>
    <n v="0.08"/>
    <n v="0.05"/>
    <n v="0"/>
    <n v="0"/>
    <s v="G"/>
    <x v="4"/>
    <x v="3"/>
    <x v="1"/>
    <x v="1"/>
    <m/>
    <m/>
    <x v="1"/>
    <x v="3"/>
    <x v="3"/>
    <n v="13"/>
    <n v="5731.18"/>
  </r>
  <r>
    <s v="JPK_FA"/>
    <s v="JPK_FA (1)"/>
    <s v="1-0"/>
    <n v="1"/>
    <n v="1"/>
    <d v="2017-07-02T18:12:01"/>
    <x v="0"/>
    <x v="0"/>
    <x v="0"/>
    <n v="1234"/>
    <n v="0"/>
    <s v="Firma Demonstracyjna"/>
    <s v="PL"/>
    <s v="lubelskie"/>
    <s v="BRAK"/>
    <s v="BRAK"/>
    <s v="ul. Bazyliańska"/>
    <n v="19"/>
    <n v="5"/>
    <s v="Zamość"/>
    <s v="22-400"/>
    <s v="BRAK"/>
    <m/>
    <x v="5"/>
    <x v="6"/>
    <m/>
    <m/>
    <m/>
    <m/>
    <m/>
    <m/>
    <x v="5"/>
    <x v="5"/>
    <x v="6"/>
    <x v="6"/>
    <x v="4"/>
    <x v="4"/>
    <m/>
    <m/>
    <m/>
    <m/>
    <m/>
    <m/>
    <x v="6"/>
    <m/>
    <m/>
    <m/>
    <m/>
    <m/>
    <m/>
    <m/>
    <m/>
    <m/>
    <m/>
    <m/>
    <m/>
    <m/>
    <m/>
    <m/>
    <m/>
    <n v="6"/>
    <n v="7001.81"/>
    <n v="0.23"/>
    <n v="0.08"/>
    <n v="0.05"/>
    <n v="0"/>
    <n v="0"/>
    <s v="G"/>
    <x v="4"/>
    <x v="4"/>
    <x v="1"/>
    <x v="1"/>
    <m/>
    <m/>
    <x v="2"/>
    <x v="8"/>
    <x v="8"/>
    <n v="13"/>
    <n v="5731.18"/>
  </r>
  <r>
    <s v="JPK_FA"/>
    <s v="JPK_FA (1)"/>
    <s v="1-0"/>
    <n v="1"/>
    <n v="1"/>
    <d v="2017-07-02T18:12:01"/>
    <x v="0"/>
    <x v="0"/>
    <x v="0"/>
    <n v="1234"/>
    <n v="0"/>
    <s v="Firma Demonstracyjna"/>
    <s v="PL"/>
    <s v="lubelskie"/>
    <s v="BRAK"/>
    <s v="BRAK"/>
    <s v="ul. Bazyliańska"/>
    <n v="19"/>
    <n v="5"/>
    <s v="Zamość"/>
    <s v="22-400"/>
    <s v="BRAK"/>
    <m/>
    <x v="5"/>
    <x v="6"/>
    <m/>
    <m/>
    <m/>
    <m/>
    <m/>
    <m/>
    <x v="5"/>
    <x v="5"/>
    <x v="6"/>
    <x v="6"/>
    <x v="4"/>
    <x v="4"/>
    <m/>
    <m/>
    <m/>
    <m/>
    <m/>
    <m/>
    <x v="6"/>
    <m/>
    <m/>
    <m/>
    <m/>
    <m/>
    <m/>
    <m/>
    <m/>
    <m/>
    <m/>
    <m/>
    <m/>
    <m/>
    <m/>
    <m/>
    <m/>
    <n v="6"/>
    <n v="7001.81"/>
    <n v="0.23"/>
    <n v="0.08"/>
    <n v="0.05"/>
    <n v="0"/>
    <n v="0"/>
    <s v="G"/>
    <x v="5"/>
    <x v="8"/>
    <x v="1"/>
    <x v="1"/>
    <m/>
    <m/>
    <x v="1"/>
    <x v="9"/>
    <x v="9"/>
    <n v="13"/>
    <n v="5731.18"/>
  </r>
  <r>
    <s v="JPK_FA"/>
    <s v="JPK_FA (1)"/>
    <s v="1-0"/>
    <n v="1"/>
    <n v="1"/>
    <d v="2017-07-02T18:12:01"/>
    <x v="0"/>
    <x v="0"/>
    <x v="0"/>
    <n v="1234"/>
    <n v="0"/>
    <s v="Firma Demonstracyjna"/>
    <s v="PL"/>
    <s v="lubelskie"/>
    <s v="BRAK"/>
    <s v="BRAK"/>
    <s v="ul. Bazyliańska"/>
    <n v="19"/>
    <n v="5"/>
    <s v="Zamość"/>
    <s v="22-400"/>
    <s v="BRAK"/>
    <m/>
    <x v="5"/>
    <x v="6"/>
    <m/>
    <m/>
    <m/>
    <m/>
    <m/>
    <m/>
    <x v="5"/>
    <x v="5"/>
    <x v="6"/>
    <x v="6"/>
    <x v="4"/>
    <x v="4"/>
    <m/>
    <m/>
    <m/>
    <m/>
    <m/>
    <m/>
    <x v="6"/>
    <m/>
    <m/>
    <m/>
    <m/>
    <m/>
    <m/>
    <m/>
    <m/>
    <m/>
    <m/>
    <m/>
    <m/>
    <m/>
    <m/>
    <m/>
    <m/>
    <n v="6"/>
    <n v="7001.81"/>
    <n v="0.23"/>
    <n v="0.08"/>
    <n v="0.05"/>
    <n v="0"/>
    <n v="0"/>
    <s v="G"/>
    <x v="5"/>
    <x v="9"/>
    <x v="1"/>
    <x v="1"/>
    <m/>
    <m/>
    <x v="1"/>
    <x v="10"/>
    <x v="10"/>
    <n v="13"/>
    <n v="5731.18"/>
  </r>
  <r>
    <s v="JPK_FA"/>
    <s v="JPK_FA (1)"/>
    <s v="1-0"/>
    <n v="1"/>
    <n v="1"/>
    <d v="2017-07-02T18:12:01"/>
    <x v="0"/>
    <x v="0"/>
    <x v="0"/>
    <n v="1234"/>
    <n v="0"/>
    <s v="Firma Demonstracyjna"/>
    <s v="PL"/>
    <s v="lubelskie"/>
    <s v="BRAK"/>
    <s v="BRAK"/>
    <s v="ul. Bazyliańska"/>
    <n v="19"/>
    <n v="5"/>
    <s v="Zamość"/>
    <s v="22-400"/>
    <s v="BRAK"/>
    <m/>
    <x v="5"/>
    <x v="6"/>
    <m/>
    <m/>
    <m/>
    <m/>
    <m/>
    <m/>
    <x v="5"/>
    <x v="5"/>
    <x v="6"/>
    <x v="6"/>
    <x v="4"/>
    <x v="4"/>
    <m/>
    <m/>
    <m/>
    <m/>
    <m/>
    <m/>
    <x v="6"/>
    <m/>
    <m/>
    <m/>
    <m/>
    <m/>
    <m/>
    <m/>
    <m/>
    <m/>
    <m/>
    <m/>
    <m/>
    <m/>
    <m/>
    <m/>
    <m/>
    <n v="6"/>
    <n v="7001.81"/>
    <n v="0.23"/>
    <n v="0.08"/>
    <n v="0.05"/>
    <n v="0"/>
    <n v="0"/>
    <s v="G"/>
    <x v="5"/>
    <x v="10"/>
    <x v="1"/>
    <x v="1"/>
    <m/>
    <m/>
    <x v="1"/>
    <x v="11"/>
    <x v="11"/>
    <n v="13"/>
    <n v="5731.18"/>
  </r>
  <r>
    <s v="JPK_FA"/>
    <s v="JPK_FA (1)"/>
    <s v="1-0"/>
    <n v="1"/>
    <n v="1"/>
    <d v="2017-07-02T18:12:01"/>
    <x v="0"/>
    <x v="0"/>
    <x v="0"/>
    <n v="1234"/>
    <n v="0"/>
    <s v="Firma Demonstracyjna"/>
    <s v="PL"/>
    <s v="lubelskie"/>
    <s v="BRAK"/>
    <s v="BRAK"/>
    <s v="ul. Bazyliańska"/>
    <n v="19"/>
    <n v="5"/>
    <s v="Zamość"/>
    <s v="22-400"/>
    <s v="BRAK"/>
    <m/>
    <x v="5"/>
    <x v="6"/>
    <m/>
    <m/>
    <m/>
    <m/>
    <m/>
    <m/>
    <x v="5"/>
    <x v="5"/>
    <x v="6"/>
    <x v="6"/>
    <x v="4"/>
    <x v="4"/>
    <m/>
    <m/>
    <m/>
    <m/>
    <m/>
    <m/>
    <x v="6"/>
    <m/>
    <m/>
    <m/>
    <m/>
    <m/>
    <m/>
    <m/>
    <m/>
    <m/>
    <m/>
    <m/>
    <m/>
    <m/>
    <m/>
    <m/>
    <m/>
    <n v="6"/>
    <n v="7001.81"/>
    <n v="0.23"/>
    <n v="0.08"/>
    <n v="0.05"/>
    <n v="0"/>
    <n v="0"/>
    <s v="G"/>
    <x v="6"/>
    <x v="2"/>
    <x v="1"/>
    <x v="2"/>
    <m/>
    <m/>
    <x v="1"/>
    <x v="2"/>
    <x v="12"/>
    <n v="13"/>
    <n v="5731.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42" applyNumberFormats="0" applyBorderFormats="0" applyFontFormats="0" applyPatternFormats="0" applyAlignmentFormats="0" applyWidthHeightFormats="1" dataCaption="Wartości" updatedVersion="6" minRefreshableVersion="3" useAutoFormatting="1" rowGrandTotals="0" colGrandTotals="0" itemPrintTitles="1" createdVersion="6" indent="0" compact="0" compactData="0" multipleFieldFilters="0">
  <location ref="A5:G12" firstHeaderRow="1" firstDataRow="1" firstDataCol="7" rowPageCount="3" colPageCount="1"/>
  <pivotFields count="81"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numFmtId="22" outline="0" subtotalTop="0" showAll="0" defaultSubtotal="0"/>
    <pivotField axis="axisPage" compact="0" numFmtId="14" outline="0" subtotalTop="0" multipleItemSelectionAllowed="1" showAll="0" defaultSubtotal="0">
      <items count="4">
        <item m="1" x="3"/>
        <item m="1" x="2"/>
        <item m="1" x="1"/>
        <item x="0"/>
      </items>
    </pivotField>
    <pivotField axis="axisPage" compact="0" numFmtId="14" outline="0" subtotalTop="0" multipleItemSelectionAllowed="1" showAll="0" defaultSubtotal="0">
      <items count="4">
        <item m="1" x="3"/>
        <item m="1" x="2"/>
        <item m="1" x="1"/>
        <item x="0"/>
      </items>
    </pivotField>
    <pivotField axis="axisPage" compact="0" outline="0" subtotalTop="0" multipleItemSelectionAllowed="1" showAll="0" defaultSubtotal="0">
      <items count="1"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axis="axisRow" compact="0" outline="0" subtotalTop="0" showAll="0" defaultSubtotal="0">
      <items count="53">
        <item m="1" x="49"/>
        <item m="1" x="7"/>
        <item m="1" x="15"/>
        <item m="1" x="19"/>
        <item m="1" x="26"/>
        <item m="1" x="21"/>
        <item m="1" x="27"/>
        <item m="1" x="31"/>
        <item m="1" x="36"/>
        <item m="1" x="38"/>
        <item x="6"/>
        <item m="1" x="17"/>
        <item m="1" x="22"/>
        <item m="1" x="18"/>
        <item m="1" x="51"/>
        <item m="1" x="14"/>
        <item m="1" x="8"/>
        <item m="1" x="50"/>
        <item m="1" x="43"/>
        <item m="1" x="41"/>
        <item m="1" x="37"/>
        <item m="1" x="32"/>
        <item m="1" x="28"/>
        <item m="1" x="12"/>
        <item m="1" x="23"/>
        <item m="1" x="20"/>
        <item m="1" x="16"/>
        <item m="1" x="10"/>
        <item m="1" x="52"/>
        <item m="1" x="46"/>
        <item m="1" x="39"/>
        <item m="1" x="11"/>
        <item m="1" x="33"/>
        <item m="1" x="45"/>
        <item m="1" x="47"/>
        <item m="1" x="9"/>
        <item m="1" x="44"/>
        <item m="1" x="35"/>
        <item m="1" x="48"/>
        <item m="1" x="13"/>
        <item m="1" x="24"/>
        <item m="1" x="29"/>
        <item m="1" x="42"/>
        <item m="1" x="25"/>
        <item m="1" x="30"/>
        <item m="1" x="34"/>
        <item m="1" x="40"/>
        <item x="0"/>
        <item x="1"/>
        <item x="2"/>
        <item x="3"/>
        <item x="4"/>
        <item x="5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5">
        <item x="1"/>
        <item m="1" x="7"/>
        <item m="1" x="10"/>
        <item m="1" x="9"/>
        <item x="3"/>
        <item x="5"/>
        <item x="2"/>
        <item m="1" x="6"/>
        <item m="1" x="11"/>
        <item m="1" x="8"/>
        <item m="1" x="12"/>
        <item m="1" x="13"/>
        <item m="1" x="14"/>
        <item x="4"/>
        <item x="0"/>
      </items>
    </pivotField>
    <pivotField compact="0" outline="0" subtotalTop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axis="axisRow" compact="0" outline="0" subtotalTop="0" showAll="0" defaultSubtotal="0">
      <items count="35">
        <item x="2"/>
        <item m="1" x="30"/>
        <item m="1" x="10"/>
        <item m="1" x="14"/>
        <item m="1" x="29"/>
        <item m="1" x="28"/>
        <item x="6"/>
        <item m="1" x="13"/>
        <item m="1" x="15"/>
        <item m="1" x="33"/>
        <item m="1" x="22"/>
        <item m="1" x="27"/>
        <item m="1" x="34"/>
        <item m="1" x="26"/>
        <item m="1" x="24"/>
        <item m="1" x="18"/>
        <item m="1" x="12"/>
        <item m="1" x="7"/>
        <item m="1" x="9"/>
        <item m="1" x="31"/>
        <item m="1" x="32"/>
        <item m="1" x="21"/>
        <item m="1" x="8"/>
        <item m="1" x="17"/>
        <item m="1" x="19"/>
        <item m="1" x="16"/>
        <item m="1" x="11"/>
        <item m="1" x="20"/>
        <item m="1" x="25"/>
        <item m="1" x="23"/>
        <item x="0"/>
        <item x="1"/>
        <item x="3"/>
        <item x="4"/>
        <item x="5"/>
      </items>
    </pivotField>
    <pivotField name="ns1:P_14_1" axis="axisRow" compact="0" outline="0" subtotalTop="0" showAll="0" defaultSubtotal="0">
      <items count="35">
        <item x="2"/>
        <item m="1" x="18"/>
        <item m="1" x="33"/>
        <item m="1" x="23"/>
        <item m="1" x="19"/>
        <item m="1" x="21"/>
        <item x="6"/>
        <item m="1" x="31"/>
        <item m="1" x="9"/>
        <item m="1" x="22"/>
        <item m="1" x="30"/>
        <item m="1" x="29"/>
        <item m="1" x="34"/>
        <item m="1" x="13"/>
        <item m="1" x="20"/>
        <item m="1" x="24"/>
        <item m="1" x="27"/>
        <item m="1" x="8"/>
        <item m="1" x="15"/>
        <item m="1" x="28"/>
        <item m="1" x="14"/>
        <item m="1" x="7"/>
        <item m="1" x="12"/>
        <item m="1" x="26"/>
        <item m="1" x="10"/>
        <item m="1" x="17"/>
        <item m="1" x="11"/>
        <item m="1" x="16"/>
        <item m="1" x="32"/>
        <item m="1" x="25"/>
        <item x="0"/>
        <item x="1"/>
        <item x="3"/>
        <item x="4"/>
        <item x="5"/>
      </items>
    </pivotField>
    <pivotField axis="axisRow" compact="0" outline="0" subtotalTop="0" showAll="0" defaultSubtotal="0">
      <items count="7">
        <item sd="0" x="1"/>
        <item m="1" x="5"/>
        <item x="4"/>
        <item m="1" x="6"/>
        <item x="0"/>
        <item x="2"/>
        <item x="3"/>
      </items>
    </pivotField>
    <pivotField axis="axisRow" compact="0" outline="0" subtotalTop="0" showAll="0" defaultSubtotal="0">
      <items count="7">
        <item x="1"/>
        <item m="1" x="6"/>
        <item x="4"/>
        <item m="1" x="5"/>
        <item x="0"/>
        <item x="2"/>
        <item x="3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34">
        <item m="1" x="33"/>
        <item m="1" x="11"/>
        <item m="1" x="8"/>
        <item m="1" x="24"/>
        <item m="1" x="13"/>
        <item m="1" x="19"/>
        <item m="1" x="20"/>
        <item m="1" x="15"/>
        <item m="1" x="7"/>
        <item m="1" x="9"/>
        <item m="1" x="27"/>
        <item m="1" x="18"/>
        <item m="1" x="32"/>
        <item m="1" x="10"/>
        <item m="1" x="14"/>
        <item m="1" x="31"/>
        <item m="1" x="28"/>
        <item m="1" x="26"/>
        <item m="1" x="23"/>
        <item m="1" x="12"/>
        <item m="1" x="22"/>
        <item m="1" x="21"/>
        <item x="6"/>
        <item m="1" x="29"/>
        <item m="1" x="25"/>
        <item m="1" x="16"/>
        <item m="1" x="30"/>
        <item m="1" x="17"/>
        <item x="0"/>
        <item x="1"/>
        <item x="2"/>
        <item x="3"/>
        <item x="4"/>
        <item x="5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compact="0" outline="0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7">
    <field x="24"/>
    <field x="31"/>
    <field x="33"/>
    <field x="34"/>
    <field x="35"/>
    <field x="36"/>
    <field x="43"/>
  </rowFields>
  <rowItems count="7">
    <i>
      <x v="10"/>
      <x v="5"/>
      <x v="6"/>
      <x v="6"/>
      <x v="2"/>
      <x v="2"/>
      <x v="22"/>
    </i>
    <i>
      <x v="47"/>
      <x v="14"/>
      <x v="30"/>
      <x v="30"/>
      <x v="4"/>
      <x v="4"/>
      <x v="28"/>
    </i>
    <i>
      <x v="48"/>
      <x/>
      <x v="31"/>
      <x v="31"/>
      <x/>
    </i>
    <i>
      <x v="49"/>
      <x v="6"/>
      <x/>
      <x/>
      <x v="5"/>
      <x v="5"/>
      <x v="30"/>
    </i>
    <i>
      <x v="50"/>
      <x v="4"/>
      <x v="32"/>
      <x v="32"/>
      <x v="6"/>
      <x v="6"/>
      <x v="31"/>
    </i>
    <i>
      <x v="51"/>
      <x v="6"/>
      <x v="33"/>
      <x v="33"/>
      <x/>
    </i>
    <i>
      <x v="52"/>
      <x v="13"/>
      <x v="34"/>
      <x v="34"/>
      <x/>
    </i>
  </rowItems>
  <colItems count="1">
    <i/>
  </colItems>
  <pageFields count="3">
    <pageField fld="6" hier="-1"/>
    <pageField fld="7" hier="-1"/>
    <pageField fld="8" hier="-1"/>
  </page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2.xml><?xml version="1.0" encoding="utf-8"?>
<pivotTableDefinition xmlns="http://schemas.openxmlformats.org/spreadsheetml/2006/main" name="Tabela przestawna2" cacheId="42" applyNumberFormats="0" applyBorderFormats="0" applyFontFormats="0" applyPatternFormats="0" applyAlignmentFormats="0" applyWidthHeightFormats="1" dataCaption="Wartości" updatedVersion="6" minRefreshableVersion="3" showDrill="0" useAutoFormatting="1" itemPrintTitles="1" createdVersion="6" indent="0" compact="0" compactData="0" multipleFieldFilters="0">
  <location ref="A5:G20" firstHeaderRow="1" firstDataRow="1" firstDataCol="7"/>
  <pivotFields count="81"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numFmtId="22" outline="0" subtotalTop="0" showAll="0" defaultSubtotal="0"/>
    <pivotField compact="0" numFmtId="14" outline="0" subtotalTop="0" showAll="0" defaultSubtotal="0"/>
    <pivotField compact="0" numFmtId="14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2">
        <item m="1" x="7"/>
        <item m="1" x="8"/>
        <item m="1" x="9"/>
        <item m="1" x="10"/>
        <item x="0"/>
        <item m="1" x="11"/>
        <item x="1"/>
        <item x="2"/>
        <item x="3"/>
        <item x="4"/>
        <item x="5"/>
        <item x="6"/>
      </items>
    </pivotField>
    <pivotField axis="axisRow" compact="0" outline="0" subtotalTop="0" showAll="0" defaultSubtotal="0">
      <items count="12">
        <item x="2"/>
        <item x="5"/>
        <item x="7"/>
        <item m="1" x="11"/>
        <item x="0"/>
        <item x="4"/>
        <item x="1"/>
        <item x="3"/>
        <item x="6"/>
        <item x="8"/>
        <item x="9"/>
        <item x="10"/>
      </items>
    </pivotField>
    <pivotField axis="axisRow" compact="0" outline="0" subtotalTop="0" showAll="0" defaultSubtotal="0">
      <items count="2">
        <item x="1"/>
        <item x="0"/>
      </items>
    </pivotField>
    <pivotField axis="axisRow" compact="0" outline="0" subtotalTop="0" showAll="0" defaultSubtotal="0">
      <items count="6">
        <item x="1"/>
        <item m="1" x="4"/>
        <item m="1" x="5"/>
        <item m="1" x="3"/>
        <item x="0"/>
        <item x="2"/>
      </items>
    </pivotField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3">
        <item x="2"/>
        <item x="1"/>
        <item x="0"/>
      </items>
    </pivotField>
    <pivotField axis="axisRow" compact="0" outline="0" subtotalTop="0" showAll="0" defaultSubtotal="0">
      <items count="14">
        <item x="2"/>
        <item m="1" x="12"/>
        <item x="5"/>
        <item x="0"/>
        <item m="1" x="13"/>
        <item x="1"/>
        <item x="3"/>
        <item x="4"/>
        <item x="6"/>
        <item x="7"/>
        <item x="8"/>
        <item x="9"/>
        <item x="10"/>
        <item x="11"/>
      </items>
    </pivotField>
    <pivotField axis="axisRow" compact="0" outline="0" subtotalTop="0" showAll="0" defaultSubtotal="0">
      <items count="17">
        <item x="2"/>
        <item m="1" x="13"/>
        <item x="5"/>
        <item m="1" x="15"/>
        <item x="0"/>
        <item m="1" x="16"/>
        <item m="1" x="14"/>
        <item x="1"/>
        <item x="3"/>
        <item x="4"/>
        <item x="6"/>
        <item x="7"/>
        <item x="8"/>
        <item x="9"/>
        <item x="10"/>
        <item x="11"/>
        <item x="12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7">
    <field x="68"/>
    <field x="69"/>
    <field x="70"/>
    <field x="71"/>
    <field x="74"/>
    <field x="75"/>
    <field x="76"/>
  </rowFields>
  <rowItems count="15">
    <i>
      <x v="4"/>
      <x v="4"/>
      <x v="1"/>
      <x v="4"/>
      <x v="2"/>
      <x v="3"/>
      <x v="4"/>
    </i>
    <i>
      <x v="6"/>
      <x/>
      <x/>
      <x/>
      <x v="1"/>
      <x/>
      <x/>
    </i>
    <i r="1">
      <x v="1"/>
      <x/>
      <x/>
      <x v="1"/>
      <x v="2"/>
      <x v="2"/>
    </i>
    <i r="1">
      <x v="5"/>
      <x/>
      <x/>
      <x/>
      <x v="7"/>
      <x v="9"/>
    </i>
    <i r="1">
      <x v="6"/>
      <x/>
      <x/>
      <x v="1"/>
      <x v="5"/>
      <x v="7"/>
    </i>
    <i r="1">
      <x v="7"/>
      <x/>
      <x/>
      <x v="1"/>
      <x v="6"/>
      <x v="8"/>
    </i>
    <i>
      <x v="7"/>
      <x v="8"/>
      <x/>
      <x/>
      <x v="1"/>
      <x v="8"/>
      <x v="10"/>
    </i>
    <i>
      <x v="8"/>
      <x v="2"/>
      <x/>
      <x/>
      <x/>
      <x v="9"/>
      <x v="11"/>
    </i>
    <i>
      <x v="9"/>
      <x v="5"/>
      <x/>
      <x/>
      <x/>
      <x v="10"/>
      <x v="12"/>
    </i>
    <i r="1">
      <x v="7"/>
      <x/>
      <x/>
      <x v="1"/>
      <x v="6"/>
      <x v="8"/>
    </i>
    <i>
      <x v="10"/>
      <x v="9"/>
      <x/>
      <x/>
      <x v="1"/>
      <x v="11"/>
      <x v="13"/>
    </i>
    <i r="1">
      <x v="10"/>
      <x/>
      <x/>
      <x v="1"/>
      <x v="12"/>
      <x v="14"/>
    </i>
    <i r="1">
      <x v="11"/>
      <x/>
      <x/>
      <x v="1"/>
      <x v="13"/>
      <x v="15"/>
    </i>
    <i>
      <x v="11"/>
      <x/>
      <x/>
      <x v="5"/>
      <x v="1"/>
      <x/>
      <x v="16"/>
    </i>
    <i t="grand">
      <x/>
    </i>
  </rowItems>
  <colItems count="1">
    <i/>
  </colItem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ables/table1.xml><?xml version="1.0" encoding="utf-8"?>
<table xmlns="http://schemas.openxmlformats.org/spreadsheetml/2006/main" id="1" name="Tabela1" displayName="Tabela1" ref="A1:CA20" tableType="xml" totalsRowShown="0" connectionId="1">
  <autoFilter ref="A1:CA20"/>
  <tableColumns count="79">
    <tableColumn id="1" uniqueName="ns1:KodFormularza" name="ns1:KodFormularza">
      <xmlColumnPr mapId="1" xpath="/ns1:JPK/ns1:Naglowek/ns1:KodFormularza" xmlDataType="string"/>
    </tableColumn>
    <tableColumn id="2" uniqueName="kodSystemowy" name="kodSystemowy">
      <xmlColumnPr mapId="1" xpath="/ns1:JPK/ns1:Naglowek/ns1:KodFormularza/@kodSystemowy" xmlDataType="string"/>
    </tableColumn>
    <tableColumn id="3" uniqueName="wersjaSchemy" name="wersjaSchemy">
      <xmlColumnPr mapId="1" xpath="/ns1:JPK/ns1:Naglowek/ns1:KodFormularza/@wersjaSchemy" xmlDataType="string"/>
    </tableColumn>
    <tableColumn id="4" uniqueName="ns1:WariantFormularza" name="ns1:WariantFormularza">
      <xmlColumnPr mapId="1" xpath="/ns1:JPK/ns1:Naglowek/ns1:WariantFormularza" xmlDataType="integer"/>
    </tableColumn>
    <tableColumn id="5" uniqueName="ns1:CelZlozenia" name="ns1:CelZlozenia">
      <xmlColumnPr mapId="1" xpath="/ns1:JPK/ns1:Naglowek/ns1:CelZlozenia" xmlDataType="integer"/>
    </tableColumn>
    <tableColumn id="6" uniqueName="ns1:DataWytworzeniaJPK" name="ns1:DataWytworzeniaJPK">
      <xmlColumnPr mapId="1" xpath="/ns1:JPK/ns1:Naglowek/ns1:DataWytworzeniaJPK" xmlDataType="dateTime"/>
    </tableColumn>
    <tableColumn id="7" uniqueName="ns1:DataOd" name="ns1:DataOd">
      <xmlColumnPr mapId="1" xpath="/ns1:JPK/ns1:Naglowek/ns1:DataOd" xmlDataType="date"/>
    </tableColumn>
    <tableColumn id="8" uniqueName="ns1:DataDo" name="ns1:DataDo">
      <xmlColumnPr mapId="1" xpath="/ns1:JPK/ns1:Naglowek/ns1:DataDo" xmlDataType="date"/>
    </tableColumn>
    <tableColumn id="9" uniqueName="ns1:DomyslnyKodWaluty" name="ns1:DomyslnyKodWaluty">
      <xmlColumnPr mapId="1" xpath="/ns1:JPK/ns1:Naglowek/ns1:DomyslnyKodWaluty" xmlDataType="string"/>
    </tableColumn>
    <tableColumn id="10" uniqueName="ns1:KodUrzedu" name="ns1:KodUrzedu">
      <xmlColumnPr mapId="1" xpath="/ns1:JPK/ns1:Naglowek/ns1:KodUrzedu" xmlDataType="integer"/>
    </tableColumn>
    <tableColumn id="11" uniqueName="ns2:NIP" name="ns2:NIP">
      <xmlColumnPr mapId="1" xpath="/ns1:JPK/ns1:Podmiot1/ns1:IdentyfikatorPodmiotu/ns2:NIP" xmlDataType="integer"/>
    </tableColumn>
    <tableColumn id="12" uniqueName="ns2:PelnaNazwa" name="ns2:PelnaNazwa">
      <xmlColumnPr mapId="1" xpath="/ns1:JPK/ns1:Podmiot1/ns1:IdentyfikatorPodmiotu/ns2:PelnaNazwa" xmlDataType="string"/>
    </tableColumn>
    <tableColumn id="13" uniqueName="ns2:KodKraju" name="ns2:KodKraju">
      <xmlColumnPr mapId="1" xpath="/ns1:JPK/ns1:Podmiot1/ns1:AdresPodmiotu/ns2:KodKraju" xmlDataType="string"/>
    </tableColumn>
    <tableColumn id="14" uniqueName="ns2:Wojewodztwo" name="ns2:Wojewodztwo">
      <xmlColumnPr mapId="1" xpath="/ns1:JPK/ns1:Podmiot1/ns1:AdresPodmiotu/ns2:Wojewodztwo" xmlDataType="string"/>
    </tableColumn>
    <tableColumn id="15" uniqueName="ns2:Powiat" name="ns2:Powiat">
      <xmlColumnPr mapId="1" xpath="/ns1:JPK/ns1:Podmiot1/ns1:AdresPodmiotu/ns2:Powiat" xmlDataType="string"/>
    </tableColumn>
    <tableColumn id="16" uniqueName="ns2:Gmina" name="ns2:Gmina">
      <xmlColumnPr mapId="1" xpath="/ns1:JPK/ns1:Podmiot1/ns1:AdresPodmiotu/ns2:Gmina" xmlDataType="string"/>
    </tableColumn>
    <tableColumn id="17" uniqueName="ns2:Ulica" name="ns2:Ulica">
      <xmlColumnPr mapId="1" xpath="/ns1:JPK/ns1:Podmiot1/ns1:AdresPodmiotu/ns2:Ulica" xmlDataType="string"/>
    </tableColumn>
    <tableColumn id="18" uniqueName="ns2:NrDomu" name="ns2:NrDomu">
      <xmlColumnPr mapId="1" xpath="/ns1:JPK/ns1:Podmiot1/ns1:AdresPodmiotu/ns2:NrDomu" xmlDataType="integer"/>
    </tableColumn>
    <tableColumn id="19" uniqueName="ns2:NrLokalu" name="ns2:NrLokalu">
      <xmlColumnPr mapId="1" xpath="/ns1:JPK/ns1:Podmiot1/ns1:AdresPodmiotu/ns2:NrLokalu" xmlDataType="integer"/>
    </tableColumn>
    <tableColumn id="20" uniqueName="ns2:Miejscowosc" name="ns2:Miejscowosc">
      <xmlColumnPr mapId="1" xpath="/ns1:JPK/ns1:Podmiot1/ns1:AdresPodmiotu/ns2:Miejscowosc" xmlDataType="string"/>
    </tableColumn>
    <tableColumn id="21" uniqueName="ns2:KodPocztowy" name="ns2:KodPocztowy">
      <xmlColumnPr mapId="1" xpath="/ns1:JPK/ns1:Podmiot1/ns1:AdresPodmiotu/ns2:KodPocztowy" xmlDataType="string"/>
    </tableColumn>
    <tableColumn id="22" uniqueName="ns2:Poczta" name="ns2:Poczta">
      <xmlColumnPr mapId="1" xpath="/ns1:JPK/ns1:Podmiot1/ns1:AdresPodmiotu/ns2:Poczta" xmlDataType="string"/>
    </tableColumn>
    <tableColumn id="23" uniqueName="typ" name="typ">
      <xmlColumnPr mapId="1" xpath="/ns1:JPK/ns1:Faktura/@typ" xmlDataType="string"/>
    </tableColumn>
    <tableColumn id="24" uniqueName="ns1:P_1" name="ns1:P_1">
      <xmlColumnPr mapId="1" xpath="/ns1:JPK/ns1:Faktura/ns1:P_1" xmlDataType="date"/>
    </tableColumn>
    <tableColumn id="25" uniqueName="ns1:P_2A" name="ns1:P_2A">
      <xmlColumnPr mapId="1" xpath="/ns1:JPK/ns1:Faktura/ns1:P_2A" xmlDataType="string"/>
    </tableColumn>
    <tableColumn id="26" uniqueName="ns1:P_3A" name="ns1:P_3A">
      <xmlColumnPr mapId="1" xpath="/ns1:JPK/ns1:Faktura/ns1:P_3A" xmlDataType="string"/>
    </tableColumn>
    <tableColumn id="27" uniqueName="ns1:P_3B" name="ns1:P_3B">
      <xmlColumnPr mapId="1" xpath="/ns1:JPK/ns1:Faktura/ns1:P_3B" xmlDataType="string"/>
    </tableColumn>
    <tableColumn id="28" uniqueName="ns1:P_3C" name="ns1:P_3C">
      <xmlColumnPr mapId="1" xpath="/ns1:JPK/ns1:Faktura/ns1:P_3C" xmlDataType="string"/>
    </tableColumn>
    <tableColumn id="29" uniqueName="ns1:P_3D" name="ns1:P_3D">
      <xmlColumnPr mapId="1" xpath="/ns1:JPK/ns1:Faktura/ns1:P_3D" xmlDataType="string"/>
    </tableColumn>
    <tableColumn id="30" uniqueName="ns1:P_4A" name="ns1:P_4A">
      <xmlColumnPr mapId="1" xpath="/ns1:JPK/ns1:Faktura/ns1:P_4A" xmlDataType="string"/>
    </tableColumn>
    <tableColumn id="31" uniqueName="ns1:P_4B" name="ns1:P_4B">
      <xmlColumnPr mapId="1" xpath="/ns1:JPK/ns1:Faktura/ns1:P_4B" xmlDataType="integer"/>
    </tableColumn>
    <tableColumn id="32" uniqueName="ns1:P_5B" name="ns1:P_5B">
      <xmlColumnPr mapId="1" xpath="/ns1:JPK/ns1:Faktura/ns1:P_5B" xmlDataType="integer"/>
    </tableColumn>
    <tableColumn id="33" uniqueName="ns1:P_6" name="ns1:P_6">
      <xmlColumnPr mapId="1" xpath="/ns1:JPK/ns1:Faktura/ns1:P_6" xmlDataType="date"/>
    </tableColumn>
    <tableColumn id="34" uniqueName="ns1:P_13_1" name="ns1:P_13_1">
      <xmlColumnPr mapId="1" xpath="/ns1:JPK/ns1:Faktura/ns1:P_13_1" xmlDataType="double"/>
    </tableColumn>
    <tableColumn id="35" uniqueName="ns1:P_14_1" name="ns1:P_14_1">
      <xmlColumnPr mapId="1" xpath="/ns1:JPK/ns1:Faktura/ns1:P_14_1" xmlDataType="double"/>
    </tableColumn>
    <tableColumn id="36" uniqueName="ns1:P_13_2" name="ns1:P_13_2">
      <xmlColumnPr mapId="1" xpath="/ns1:JPK/ns1:Faktura/ns1:P_13_2" xmlDataType="double"/>
    </tableColumn>
    <tableColumn id="37" uniqueName="ns1:P_14_2" name="ns1:P_14_2">
      <xmlColumnPr mapId="1" xpath="/ns1:JPK/ns1:Faktura/ns1:P_14_2" xmlDataType="double"/>
    </tableColumn>
    <tableColumn id="38" uniqueName="ns1:P_13_3" name="ns1:P_13_3">
      <xmlColumnPr mapId="1" xpath="/ns1:JPK/ns1:Faktura/ns1:P_13_3" xmlDataType="integer"/>
    </tableColumn>
    <tableColumn id="39" uniqueName="ns1:P_14_3" name="ns1:P_14_3">
      <xmlColumnPr mapId="1" xpath="/ns1:JPK/ns1:Faktura/ns1:P_14_3" xmlDataType="integer"/>
    </tableColumn>
    <tableColumn id="40" uniqueName="ns1:P_13_4" name="ns1:P_13_4">
      <xmlColumnPr mapId="1" xpath="/ns1:JPK/ns1:Faktura/ns1:P_13_4" xmlDataType="integer"/>
    </tableColumn>
    <tableColumn id="41" uniqueName="ns1:P_14_4" name="ns1:P_14_4">
      <xmlColumnPr mapId="1" xpath="/ns1:JPK/ns1:Faktura/ns1:P_14_4" xmlDataType="integer"/>
    </tableColumn>
    <tableColumn id="42" uniqueName="ns1:P_13_5" name="ns1:P_13_5">
      <xmlColumnPr mapId="1" xpath="/ns1:JPK/ns1:Faktura/ns1:P_13_5" xmlDataType="integer"/>
    </tableColumn>
    <tableColumn id="43" uniqueName="ns1:P_14_5" name="ns1:P_14_5">
      <xmlColumnPr mapId="1" xpath="/ns1:JPK/ns1:Faktura/ns1:P_14_5" xmlDataType="integer"/>
    </tableColumn>
    <tableColumn id="44" uniqueName="ns1:P_15" name="ns1:P_15">
      <xmlColumnPr mapId="1" xpath="/ns1:JPK/ns1:Faktura/ns1:P_15" xmlDataType="double"/>
    </tableColumn>
    <tableColumn id="45" uniqueName="ns1:P_16" name="ns1:P_16">
      <xmlColumnPr mapId="1" xpath="/ns1:JPK/ns1:Faktura/ns1:P_16" xmlDataType="boolean"/>
    </tableColumn>
    <tableColumn id="46" uniqueName="ns1:P_17" name="ns1:P_17">
      <xmlColumnPr mapId="1" xpath="/ns1:JPK/ns1:Faktura/ns1:P_17" xmlDataType="boolean"/>
    </tableColumn>
    <tableColumn id="47" uniqueName="ns1:P_18" name="ns1:P_18">
      <xmlColumnPr mapId="1" xpath="/ns1:JPK/ns1:Faktura/ns1:P_18" xmlDataType="boolean"/>
    </tableColumn>
    <tableColumn id="48" uniqueName="ns1:P_19" name="ns1:P_19">
      <xmlColumnPr mapId="1" xpath="/ns1:JPK/ns1:Faktura/ns1:P_19" xmlDataType="boolean"/>
    </tableColumn>
    <tableColumn id="49" uniqueName="ns1:P_20" name="ns1:P_20">
      <xmlColumnPr mapId="1" xpath="/ns1:JPK/ns1:Faktura/ns1:P_20" xmlDataType="boolean"/>
    </tableColumn>
    <tableColumn id="50" uniqueName="ns1:P_21" name="ns1:P_21">
      <xmlColumnPr mapId="1" xpath="/ns1:JPK/ns1:Faktura/ns1:P_21" xmlDataType="boolean"/>
    </tableColumn>
    <tableColumn id="51" uniqueName="ns1:P_23" name="ns1:P_23">
      <xmlColumnPr mapId="1" xpath="/ns1:JPK/ns1:Faktura/ns1:P_23" xmlDataType="boolean"/>
    </tableColumn>
    <tableColumn id="52" uniqueName="ns1:P_106E_2" name="ns1:P_106E_2">
      <xmlColumnPr mapId="1" xpath="/ns1:JPK/ns1:Faktura/ns1:P_106E_2" xmlDataType="boolean"/>
    </tableColumn>
    <tableColumn id="53" uniqueName="ns1:P_106E_3" name="ns1:P_106E_3">
      <xmlColumnPr mapId="1" xpath="/ns1:JPK/ns1:Faktura/ns1:P_106E_3" xmlDataType="boolean"/>
    </tableColumn>
    <tableColumn id="54" uniqueName="ns1:RodzajFaktury" name="ns1:RodzajFaktury">
      <xmlColumnPr mapId="1" xpath="/ns1:JPK/ns1:Faktura/ns1:RodzajFaktury" xmlDataType="string"/>
    </tableColumn>
    <tableColumn id="55" uniqueName="ns1:ZALZaplata" name="ns1:ZALZaplata">
      <xmlColumnPr mapId="1" xpath="/ns1:JPK/ns1:Faktura/ns1:ZALZaplata" xmlDataType="double"/>
    </tableColumn>
    <tableColumn id="56" uniqueName="ns1:ZALPodatek" name="ns1:ZALPodatek">
      <xmlColumnPr mapId="1" xpath="/ns1:JPK/ns1:Faktura/ns1:ZALPodatek" xmlDataType="double"/>
    </tableColumn>
    <tableColumn id="57" uniqueName="ns1:P_5A" name="ns1:P_5A">
      <xmlColumnPr mapId="1" xpath="/ns1:JPK/ns1:Faktura/ns1:P_5A" xmlDataType="string"/>
    </tableColumn>
    <tableColumn id="58" uniqueName="ns1:PrzyczynaKorekty" name="ns1:PrzyczynaKorekty">
      <xmlColumnPr mapId="1" xpath="/ns1:JPK/ns1:Faktura/ns1:PrzyczynaKorekty" xmlDataType="string"/>
    </tableColumn>
    <tableColumn id="59" uniqueName="ns1:NrFaKorygowanej" name="ns1:NrFaKorygowanej">
      <xmlColumnPr mapId="1" xpath="/ns1:JPK/ns1:Faktura/ns1:NrFaKorygowanej" xmlDataType="string"/>
    </tableColumn>
    <tableColumn id="60" uniqueName="ns1:OkresFaKorygowanej" name="ns1:OkresFaKorygowanej">
      <xmlColumnPr mapId="1" xpath="/ns1:JPK/ns1:Faktura/ns1:OkresFaKorygowanej" xmlDataType="string"/>
    </tableColumn>
    <tableColumn id="61" uniqueName="ns1:LiczbaFaktur" name="ns1:LiczbaFaktur">
      <xmlColumnPr mapId="1" xpath="/ns1:JPK/ns1:FakturaCtrl/ns1:LiczbaFaktur" xmlDataType="integer"/>
    </tableColumn>
    <tableColumn id="62" uniqueName="ns1:WartoscFaktur" name="ns1:WartoscFaktur">
      <xmlColumnPr mapId="1" xpath="/ns1:JPK/ns1:FakturaCtrl/ns1:WartoscFaktur" xmlDataType="double"/>
    </tableColumn>
    <tableColumn id="63" uniqueName="ns1:Stawka1" name="ns1:Stawka1">
      <xmlColumnPr mapId="1" xpath="/ns1:JPK/ns1:StawkiPodatku/ns1:Stawka1" xmlDataType="double"/>
    </tableColumn>
    <tableColumn id="64" uniqueName="ns1:Stawka2" name="ns1:Stawka2">
      <xmlColumnPr mapId="1" xpath="/ns1:JPK/ns1:StawkiPodatku/ns1:Stawka2" xmlDataType="double"/>
    </tableColumn>
    <tableColumn id="65" uniqueName="ns1:Stawka3" name="ns1:Stawka3">
      <xmlColumnPr mapId="1" xpath="/ns1:JPK/ns1:StawkiPodatku/ns1:Stawka3" xmlDataType="double"/>
    </tableColumn>
    <tableColumn id="66" uniqueName="ns1:Stawka4" name="ns1:Stawka4">
      <xmlColumnPr mapId="1" xpath="/ns1:JPK/ns1:StawkiPodatku/ns1:Stawka4" xmlDataType="double"/>
    </tableColumn>
    <tableColumn id="67" uniqueName="ns1:Stawka5" name="ns1:Stawka5">
      <xmlColumnPr mapId="1" xpath="/ns1:JPK/ns1:StawkiPodatku/ns1:Stawka5" xmlDataType="double"/>
    </tableColumn>
    <tableColumn id="68" uniqueName="typ" name="typ2">
      <xmlColumnPr mapId="1" xpath="/ns1:JPK/ns1:FakturaWiersz/@typ" xmlDataType="string"/>
    </tableColumn>
    <tableColumn id="69" uniqueName="ns1:P_2B" name="ns1:P_2B">
      <xmlColumnPr mapId="1" xpath="/ns1:JPK/ns1:FakturaWiersz/ns1:P_2B" xmlDataType="string"/>
    </tableColumn>
    <tableColumn id="70" uniqueName="ns1:P_7" name="ns1:P_7">
      <xmlColumnPr mapId="1" xpath="/ns1:JPK/ns1:FakturaWiersz/ns1:P_7" xmlDataType="string"/>
    </tableColumn>
    <tableColumn id="71" uniqueName="ns1:P_8A" name="ns1:P_8A">
      <xmlColumnPr mapId="1" xpath="/ns1:JPK/ns1:FakturaWiersz/ns1:P_8A" xmlDataType="string"/>
    </tableColumn>
    <tableColumn id="72" uniqueName="ns1:P_8B" name="ns1:P_8B">
      <xmlColumnPr mapId="1" xpath="/ns1:JPK/ns1:FakturaWiersz/ns1:P_8B" xmlDataType="double"/>
    </tableColumn>
    <tableColumn id="73" uniqueName="ns1:P_9B" name="ns1:P_9B">
      <xmlColumnPr mapId="1" xpath="/ns1:JPK/ns1:FakturaWiersz/ns1:P_9B" xmlDataType="double"/>
    </tableColumn>
    <tableColumn id="74" uniqueName="ns1:P_11A" name="ns1:P_11A">
      <xmlColumnPr mapId="1" xpath="/ns1:JPK/ns1:FakturaWiersz/ns1:P_11A" xmlDataType="double"/>
    </tableColumn>
    <tableColumn id="75" uniqueName="ns1:P_12" name="ns1:P_12">
      <xmlColumnPr mapId="1" xpath="/ns1:JPK/ns1:FakturaWiersz/ns1:P_12" xmlDataType="integer"/>
    </tableColumn>
    <tableColumn id="76" uniqueName="ns1:P_9A" name="ns1:P_9A">
      <xmlColumnPr mapId="1" xpath="/ns1:JPK/ns1:FakturaWiersz/ns1:P_9A" xmlDataType="double"/>
    </tableColumn>
    <tableColumn id="77" uniqueName="ns1:P_11" name="ns1:P_11">
      <xmlColumnPr mapId="1" xpath="/ns1:JPK/ns1:FakturaWiersz/ns1:P_11" xmlDataType="double"/>
    </tableColumn>
    <tableColumn id="78" uniqueName="ns1:LiczbaWierszyFaktur" name="ns1:LiczbaWierszyFaktur">
      <xmlColumnPr mapId="1" xpath="/ns1:JPK/ns1:FakturaWierszCtrl/ns1:LiczbaWierszyFaktur" xmlDataType="integer"/>
    </tableColumn>
    <tableColumn id="79" uniqueName="ns1:WartoscWierszyFaktur" name="ns1:WartoscWierszyFaktur">
      <xmlColumnPr mapId="1" xpath="/ns1:JPK/ns1:FakturaWierszCtrl/ns1:WartoscWierszyFaktur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16"/>
  <sheetViews>
    <sheetView showGridLines="0" tabSelected="1" workbookViewId="0">
      <selection activeCell="S20" sqref="S20"/>
    </sheetView>
  </sheetViews>
  <sheetFormatPr defaultRowHeight="14.5" x14ac:dyDescent="0.35"/>
  <sheetData>
    <row r="6" spans="2:12" ht="36" x14ac:dyDescent="0.8">
      <c r="B6" s="4" t="s">
        <v>104</v>
      </c>
    </row>
    <row r="15" spans="2:12" x14ac:dyDescent="0.35">
      <c r="L15" t="s">
        <v>102</v>
      </c>
    </row>
    <row r="16" spans="2:12" x14ac:dyDescent="0.35">
      <c r="L16" t="s">
        <v>103</v>
      </c>
    </row>
  </sheetData>
  <sheetProtection algorithmName="SHA-512" hashValue="dXytgijMP8oq965/1882V4IeiApS5IBJAY1QK53aIZphcxlu1bYqpudiquZl6yWsm+EJZM2A+KuxkSKwWUAAaA==" saltValue="/zorniYN1tRwaAQa5rKPR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"/>
  <sheetViews>
    <sheetView workbookViewId="0">
      <selection activeCell="BE7" sqref="BE7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9.453125" bestFit="1" customWidth="1"/>
    <col min="12" max="12" width="19.7265625" customWidth="1"/>
    <col min="13" max="13" width="14.26953125" bestFit="1" customWidth="1"/>
    <col min="14" max="14" width="18.81640625" bestFit="1" customWidth="1"/>
    <col min="15" max="15" width="12.36328125" bestFit="1" customWidth="1"/>
    <col min="16" max="16" width="12" bestFit="1" customWidth="1"/>
    <col min="17" max="17" width="13" customWidth="1"/>
    <col min="18" max="18" width="13.6328125" bestFit="1" customWidth="1"/>
    <col min="19" max="19" width="14" bestFit="1" customWidth="1"/>
    <col min="20" max="20" width="17.26953125" bestFit="1" customWidth="1"/>
    <col min="21" max="21" width="17.90625" bestFit="1" customWidth="1"/>
    <col min="22" max="22" width="12.08984375" bestFit="1" customWidth="1"/>
    <col min="23" max="23" width="5.81640625" bestFit="1" customWidth="1"/>
    <col min="24" max="24" width="9.90625" bestFit="1" customWidth="1"/>
    <col min="25" max="25" width="11.1796875" customWidth="1"/>
    <col min="26" max="26" width="28.6328125" bestFit="1" customWidth="1"/>
    <col min="27" max="27" width="30.26953125" bestFit="1" customWidth="1"/>
    <col min="28" max="28" width="19.7265625" customWidth="1"/>
    <col min="29" max="29" width="30.90625" customWidth="1"/>
    <col min="30" max="30" width="10.81640625" bestFit="1" customWidth="1"/>
    <col min="31" max="31" width="10.7265625" bestFit="1" customWidth="1"/>
    <col min="32" max="32" width="10.81640625" bestFit="1" customWidth="1"/>
    <col min="33" max="33" width="9.90625" customWidth="1"/>
    <col min="34" max="43" width="12.6328125" bestFit="1" customWidth="1"/>
    <col min="44" max="51" width="10.6328125" bestFit="1" customWidth="1"/>
    <col min="52" max="53" width="14.6328125" bestFit="1" customWidth="1"/>
    <col min="54" max="54" width="18.6328125" bestFit="1" customWidth="1"/>
    <col min="55" max="55" width="15.90625" bestFit="1" customWidth="1"/>
    <col min="56" max="56" width="16.6328125" bestFit="1" customWidth="1"/>
    <col min="57" max="57" width="10.81640625" bestFit="1" customWidth="1"/>
    <col min="58" max="58" width="21.453125" customWidth="1"/>
    <col min="59" max="59" width="21.54296875" bestFit="1" customWidth="1"/>
    <col min="60" max="60" width="24.54296875" bestFit="1" customWidth="1"/>
    <col min="61" max="61" width="17.08984375" bestFit="1" customWidth="1"/>
    <col min="62" max="62" width="19.08984375" bestFit="1" customWidth="1"/>
    <col min="63" max="67" width="13.6328125" bestFit="1" customWidth="1"/>
    <col min="68" max="68" width="6.81640625" bestFit="1" customWidth="1"/>
    <col min="69" max="69" width="11.1796875" customWidth="1"/>
    <col min="70" max="70" width="28.08984375" customWidth="1"/>
    <col min="71" max="71" width="10.81640625" bestFit="1" customWidth="1"/>
    <col min="72" max="73" width="10.7265625" bestFit="1" customWidth="1"/>
    <col min="74" max="74" width="11.81640625" bestFit="1" customWidth="1"/>
    <col min="75" max="75" width="10.6328125" bestFit="1" customWidth="1"/>
    <col min="76" max="76" width="10.81640625" bestFit="1" customWidth="1"/>
    <col min="77" max="77" width="10.6328125" bestFit="1" customWidth="1"/>
    <col min="78" max="78" width="23.81640625" bestFit="1" customWidth="1"/>
    <col min="79" max="79" width="25.81640625" bestFit="1" customWidth="1"/>
  </cols>
  <sheetData>
    <row r="1" spans="1:7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78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</row>
    <row r="2" spans="1:79" x14ac:dyDescent="0.35">
      <c r="A2" s="1" t="s">
        <v>79</v>
      </c>
      <c r="B2" s="1" t="s">
        <v>80</v>
      </c>
      <c r="C2" s="1" t="s">
        <v>81</v>
      </c>
      <c r="D2">
        <v>1</v>
      </c>
      <c r="E2">
        <v>1</v>
      </c>
      <c r="F2" s="2">
        <v>42918.758344907408</v>
      </c>
      <c r="G2" s="3">
        <v>42917</v>
      </c>
      <c r="H2" s="3">
        <v>42947</v>
      </c>
      <c r="I2" s="1" t="s">
        <v>82</v>
      </c>
      <c r="J2">
        <v>1234</v>
      </c>
      <c r="K2">
        <v>0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86</v>
      </c>
      <c r="Q2" s="1" t="s">
        <v>87</v>
      </c>
      <c r="R2">
        <v>19</v>
      </c>
      <c r="S2">
        <v>5</v>
      </c>
      <c r="T2" s="1" t="s">
        <v>88</v>
      </c>
      <c r="U2" s="1" t="s">
        <v>89</v>
      </c>
      <c r="V2" s="1" t="s">
        <v>86</v>
      </c>
      <c r="W2" s="1" t="s">
        <v>90</v>
      </c>
      <c r="X2" s="3">
        <v>42918</v>
      </c>
      <c r="Y2" s="1" t="s">
        <v>113</v>
      </c>
      <c r="Z2" s="1" t="s">
        <v>109</v>
      </c>
      <c r="AA2" s="1" t="s">
        <v>119</v>
      </c>
      <c r="AB2" s="1" t="s">
        <v>83</v>
      </c>
      <c r="AC2" s="1" t="s">
        <v>92</v>
      </c>
      <c r="AD2" s="1" t="s">
        <v>84</v>
      </c>
      <c r="AE2">
        <v>0</v>
      </c>
      <c r="AF2">
        <v>5523222402</v>
      </c>
      <c r="AG2" s="3">
        <v>42918</v>
      </c>
      <c r="AH2">
        <v>2053.94</v>
      </c>
      <c r="AI2">
        <v>472.41</v>
      </c>
      <c r="AJ2">
        <v>89</v>
      </c>
      <c r="AK2">
        <v>7.12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2622.47</v>
      </c>
      <c r="AS2" t="b">
        <v>0</v>
      </c>
      <c r="AT2" t="b">
        <v>0</v>
      </c>
      <c r="AU2" t="b">
        <v>0</v>
      </c>
      <c r="AV2" t="b">
        <v>0</v>
      </c>
      <c r="AW2" t="b">
        <v>0</v>
      </c>
      <c r="AX2" t="b">
        <v>0</v>
      </c>
      <c r="AY2" t="b">
        <v>0</v>
      </c>
      <c r="AZ2" t="b">
        <v>0</v>
      </c>
      <c r="BA2" t="b">
        <v>0</v>
      </c>
      <c r="BB2" s="1" t="s">
        <v>93</v>
      </c>
      <c r="BC2">
        <v>0</v>
      </c>
      <c r="BD2">
        <v>0</v>
      </c>
      <c r="BE2" s="1"/>
      <c r="BF2" s="1"/>
      <c r="BG2" s="1"/>
      <c r="BH2" s="1"/>
      <c r="BI2">
        <v>6</v>
      </c>
      <c r="BJ2">
        <v>7001.81</v>
      </c>
      <c r="BK2">
        <v>0.23</v>
      </c>
      <c r="BL2">
        <v>0.08</v>
      </c>
      <c r="BM2">
        <v>0.05</v>
      </c>
      <c r="BN2">
        <v>0</v>
      </c>
      <c r="BO2">
        <v>0</v>
      </c>
      <c r="BP2" s="1"/>
      <c r="BQ2" s="1"/>
      <c r="BR2" s="1"/>
      <c r="BS2" s="1"/>
      <c r="BZ2">
        <v>13</v>
      </c>
      <c r="CA2">
        <v>5731.18</v>
      </c>
    </row>
    <row r="3" spans="1:79" x14ac:dyDescent="0.35">
      <c r="A3" s="1" t="s">
        <v>79</v>
      </c>
      <c r="B3" s="1" t="s">
        <v>80</v>
      </c>
      <c r="C3" s="1" t="s">
        <v>81</v>
      </c>
      <c r="D3">
        <v>1</v>
      </c>
      <c r="E3">
        <v>1</v>
      </c>
      <c r="F3" s="2">
        <v>42918.758344907408</v>
      </c>
      <c r="G3" s="3">
        <v>42917</v>
      </c>
      <c r="H3" s="3">
        <v>42947</v>
      </c>
      <c r="I3" s="1" t="s">
        <v>82</v>
      </c>
      <c r="J3">
        <v>1234</v>
      </c>
      <c r="K3">
        <v>0</v>
      </c>
      <c r="L3" s="1" t="s">
        <v>83</v>
      </c>
      <c r="M3" s="1" t="s">
        <v>84</v>
      </c>
      <c r="N3" s="1" t="s">
        <v>85</v>
      </c>
      <c r="O3" s="1" t="s">
        <v>86</v>
      </c>
      <c r="P3" s="1" t="s">
        <v>86</v>
      </c>
      <c r="Q3" s="1" t="s">
        <v>87</v>
      </c>
      <c r="R3">
        <v>19</v>
      </c>
      <c r="S3">
        <v>5</v>
      </c>
      <c r="T3" s="1" t="s">
        <v>88</v>
      </c>
      <c r="U3" s="1" t="s">
        <v>89</v>
      </c>
      <c r="V3" s="1" t="s">
        <v>86</v>
      </c>
      <c r="W3" s="1" t="s">
        <v>90</v>
      </c>
      <c r="X3" s="3">
        <v>42921</v>
      </c>
      <c r="Y3" s="1" t="s">
        <v>114</v>
      </c>
      <c r="Z3" s="1" t="s">
        <v>118</v>
      </c>
      <c r="AA3" s="1" t="s">
        <v>120</v>
      </c>
      <c r="AB3" s="1" t="s">
        <v>83</v>
      </c>
      <c r="AC3" s="1" t="s">
        <v>92</v>
      </c>
      <c r="AD3" s="1" t="s">
        <v>84</v>
      </c>
      <c r="AE3">
        <v>0</v>
      </c>
      <c r="AF3">
        <v>1111111111</v>
      </c>
      <c r="AG3" s="3">
        <v>42921</v>
      </c>
      <c r="AH3">
        <v>1500</v>
      </c>
      <c r="AI3">
        <v>345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1845</v>
      </c>
      <c r="AS3" t="b">
        <v>0</v>
      </c>
      <c r="AT3" t="b">
        <v>0</v>
      </c>
      <c r="AU3" t="b">
        <v>0</v>
      </c>
      <c r="AV3" t="b">
        <v>0</v>
      </c>
      <c r="AW3" t="b">
        <v>0</v>
      </c>
      <c r="AX3" t="b">
        <v>0</v>
      </c>
      <c r="AY3" t="b">
        <v>0</v>
      </c>
      <c r="AZ3" t="b">
        <v>0</v>
      </c>
      <c r="BA3" t="b">
        <v>0</v>
      </c>
      <c r="BB3" s="1" t="s">
        <v>93</v>
      </c>
      <c r="BC3">
        <v>0</v>
      </c>
      <c r="BD3">
        <v>0</v>
      </c>
      <c r="BE3" s="1"/>
      <c r="BF3" s="1"/>
      <c r="BG3" s="1"/>
      <c r="BH3" s="1"/>
      <c r="BI3">
        <v>6</v>
      </c>
      <c r="BJ3">
        <v>7001.81</v>
      </c>
      <c r="BK3">
        <v>0.23</v>
      </c>
      <c r="BL3">
        <v>0.08</v>
      </c>
      <c r="BM3">
        <v>0.05</v>
      </c>
      <c r="BN3">
        <v>0</v>
      </c>
      <c r="BO3">
        <v>0</v>
      </c>
      <c r="BP3" s="1"/>
      <c r="BQ3" s="1"/>
      <c r="BR3" s="1"/>
      <c r="BS3" s="1"/>
      <c r="BZ3">
        <v>13</v>
      </c>
      <c r="CA3">
        <v>5731.18</v>
      </c>
    </row>
    <row r="4" spans="1:79" x14ac:dyDescent="0.35">
      <c r="A4" s="1" t="s">
        <v>79</v>
      </c>
      <c r="B4" s="1" t="s">
        <v>80</v>
      </c>
      <c r="C4" s="1" t="s">
        <v>81</v>
      </c>
      <c r="D4">
        <v>1</v>
      </c>
      <c r="E4">
        <v>1</v>
      </c>
      <c r="F4" s="2">
        <v>42918.758344907408</v>
      </c>
      <c r="G4" s="3">
        <v>42917</v>
      </c>
      <c r="H4" s="3">
        <v>42947</v>
      </c>
      <c r="I4" s="1" t="s">
        <v>82</v>
      </c>
      <c r="J4">
        <v>1234</v>
      </c>
      <c r="K4">
        <v>0</v>
      </c>
      <c r="L4" s="1" t="s">
        <v>83</v>
      </c>
      <c r="M4" s="1" t="s">
        <v>84</v>
      </c>
      <c r="N4" s="1" t="s">
        <v>85</v>
      </c>
      <c r="O4" s="1" t="s">
        <v>86</v>
      </c>
      <c r="P4" s="1" t="s">
        <v>86</v>
      </c>
      <c r="Q4" s="1" t="s">
        <v>87</v>
      </c>
      <c r="R4">
        <v>19</v>
      </c>
      <c r="S4">
        <v>5</v>
      </c>
      <c r="T4" s="1" t="s">
        <v>88</v>
      </c>
      <c r="U4" s="1" t="s">
        <v>89</v>
      </c>
      <c r="V4" s="1" t="s">
        <v>86</v>
      </c>
      <c r="W4" s="1" t="s">
        <v>90</v>
      </c>
      <c r="X4" s="3">
        <v>42927</v>
      </c>
      <c r="Y4" s="1" t="s">
        <v>115</v>
      </c>
      <c r="Z4" s="1" t="s">
        <v>111</v>
      </c>
      <c r="AA4" s="1" t="s">
        <v>112</v>
      </c>
      <c r="AB4" s="1" t="s">
        <v>83</v>
      </c>
      <c r="AC4" s="1" t="s">
        <v>92</v>
      </c>
      <c r="AD4" s="1" t="s">
        <v>84</v>
      </c>
      <c r="AE4">
        <v>0</v>
      </c>
      <c r="AF4">
        <v>5262831503</v>
      </c>
      <c r="AG4" s="3">
        <v>42927</v>
      </c>
      <c r="AH4">
        <v>0</v>
      </c>
      <c r="AI4">
        <v>0</v>
      </c>
      <c r="AJ4">
        <v>147.94999999999999</v>
      </c>
      <c r="AK4">
        <v>11.84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159.79</v>
      </c>
      <c r="AS4" t="b">
        <v>0</v>
      </c>
      <c r="AT4" t="b">
        <v>0</v>
      </c>
      <c r="AU4" t="b">
        <v>0</v>
      </c>
      <c r="AV4" t="b">
        <v>0</v>
      </c>
      <c r="AW4" t="b">
        <v>0</v>
      </c>
      <c r="AX4" t="b">
        <v>0</v>
      </c>
      <c r="AY4" t="b">
        <v>0</v>
      </c>
      <c r="AZ4" t="b">
        <v>0</v>
      </c>
      <c r="BA4" t="b">
        <v>0</v>
      </c>
      <c r="BB4" s="1" t="s">
        <v>93</v>
      </c>
      <c r="BC4">
        <v>0</v>
      </c>
      <c r="BD4">
        <v>0</v>
      </c>
      <c r="BE4" s="1"/>
      <c r="BF4" s="1"/>
      <c r="BG4" s="1"/>
      <c r="BH4" s="1"/>
      <c r="BI4">
        <v>6</v>
      </c>
      <c r="BJ4">
        <v>7001.81</v>
      </c>
      <c r="BK4">
        <v>0.23</v>
      </c>
      <c r="BL4">
        <v>0.08</v>
      </c>
      <c r="BM4">
        <v>0.05</v>
      </c>
      <c r="BN4">
        <v>0</v>
      </c>
      <c r="BO4">
        <v>0</v>
      </c>
      <c r="BP4" s="1"/>
      <c r="BQ4" s="1"/>
      <c r="BR4" s="1"/>
      <c r="BS4" s="1"/>
      <c r="BZ4">
        <v>13</v>
      </c>
      <c r="CA4">
        <v>5731.18</v>
      </c>
    </row>
    <row r="5" spans="1:79" x14ac:dyDescent="0.35">
      <c r="A5" s="1" t="s">
        <v>79</v>
      </c>
      <c r="B5" s="1" t="s">
        <v>80</v>
      </c>
      <c r="C5" s="1" t="s">
        <v>81</v>
      </c>
      <c r="D5">
        <v>1</v>
      </c>
      <c r="E5">
        <v>1</v>
      </c>
      <c r="F5" s="2">
        <v>42918.758344907408</v>
      </c>
      <c r="G5" s="3">
        <v>42917</v>
      </c>
      <c r="H5" s="3">
        <v>42947</v>
      </c>
      <c r="I5" s="1" t="s">
        <v>82</v>
      </c>
      <c r="J5">
        <v>1234</v>
      </c>
      <c r="K5">
        <v>0</v>
      </c>
      <c r="L5" s="1" t="s">
        <v>83</v>
      </c>
      <c r="M5" s="1" t="s">
        <v>84</v>
      </c>
      <c r="N5" s="1" t="s">
        <v>85</v>
      </c>
      <c r="O5" s="1" t="s">
        <v>86</v>
      </c>
      <c r="P5" s="1" t="s">
        <v>86</v>
      </c>
      <c r="Q5" s="1" t="s">
        <v>87</v>
      </c>
      <c r="R5">
        <v>19</v>
      </c>
      <c r="S5">
        <v>5</v>
      </c>
      <c r="T5" s="1" t="s">
        <v>88</v>
      </c>
      <c r="U5" s="1" t="s">
        <v>89</v>
      </c>
      <c r="V5" s="1" t="s">
        <v>86</v>
      </c>
      <c r="W5" s="1" t="s">
        <v>90</v>
      </c>
      <c r="X5" s="3">
        <v>42933</v>
      </c>
      <c r="Y5" s="1" t="s">
        <v>116</v>
      </c>
      <c r="Z5" s="1" t="s">
        <v>108</v>
      </c>
      <c r="AA5" s="1" t="s">
        <v>121</v>
      </c>
      <c r="AB5" s="1" t="s">
        <v>83</v>
      </c>
      <c r="AC5" s="1" t="s">
        <v>92</v>
      </c>
      <c r="AD5" s="1" t="s">
        <v>84</v>
      </c>
      <c r="AE5">
        <v>0</v>
      </c>
      <c r="AF5">
        <v>8850214602</v>
      </c>
      <c r="AG5" s="3">
        <v>42933</v>
      </c>
      <c r="AH5">
        <v>344.54</v>
      </c>
      <c r="AI5">
        <v>79.239999999999995</v>
      </c>
      <c r="AJ5">
        <v>80</v>
      </c>
      <c r="AK5">
        <v>6.4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510.18</v>
      </c>
      <c r="AS5" t="b">
        <v>0</v>
      </c>
      <c r="AT5" t="b">
        <v>0</v>
      </c>
      <c r="AU5" t="b">
        <v>0</v>
      </c>
      <c r="AV5" t="b">
        <v>0</v>
      </c>
      <c r="AW5" t="b">
        <v>0</v>
      </c>
      <c r="AX5" t="b">
        <v>0</v>
      </c>
      <c r="AY5" t="b">
        <v>0</v>
      </c>
      <c r="AZ5" t="b">
        <v>0</v>
      </c>
      <c r="BA5" t="b">
        <v>0</v>
      </c>
      <c r="BB5" s="1" t="s">
        <v>93</v>
      </c>
      <c r="BC5">
        <v>0</v>
      </c>
      <c r="BD5">
        <v>0</v>
      </c>
      <c r="BE5" s="1"/>
      <c r="BF5" s="1"/>
      <c r="BG5" s="1"/>
      <c r="BH5" s="1"/>
      <c r="BI5">
        <v>6</v>
      </c>
      <c r="BJ5">
        <v>7001.81</v>
      </c>
      <c r="BK5">
        <v>0.23</v>
      </c>
      <c r="BL5">
        <v>0.08</v>
      </c>
      <c r="BM5">
        <v>0.05</v>
      </c>
      <c r="BN5">
        <v>0</v>
      </c>
      <c r="BO5">
        <v>0</v>
      </c>
      <c r="BP5" s="1"/>
      <c r="BQ5" s="1"/>
      <c r="BR5" s="1"/>
      <c r="BS5" s="1"/>
      <c r="BZ5">
        <v>13</v>
      </c>
      <c r="CA5">
        <v>5731.18</v>
      </c>
    </row>
    <row r="6" spans="1:79" x14ac:dyDescent="0.35">
      <c r="A6" s="1" t="s">
        <v>79</v>
      </c>
      <c r="B6" s="1" t="s">
        <v>80</v>
      </c>
      <c r="C6" s="1" t="s">
        <v>81</v>
      </c>
      <c r="D6">
        <v>1</v>
      </c>
      <c r="E6">
        <v>1</v>
      </c>
      <c r="F6" s="2">
        <v>42918.758344907408</v>
      </c>
      <c r="G6" s="3">
        <v>42917</v>
      </c>
      <c r="H6" s="3">
        <v>42947</v>
      </c>
      <c r="I6" s="1" t="s">
        <v>82</v>
      </c>
      <c r="J6">
        <v>1234</v>
      </c>
      <c r="K6">
        <v>0</v>
      </c>
      <c r="L6" s="1" t="s">
        <v>83</v>
      </c>
      <c r="M6" s="1" t="s">
        <v>84</v>
      </c>
      <c r="N6" s="1" t="s">
        <v>85</v>
      </c>
      <c r="O6" s="1" t="s">
        <v>86</v>
      </c>
      <c r="P6" s="1" t="s">
        <v>86</v>
      </c>
      <c r="Q6" s="1" t="s">
        <v>87</v>
      </c>
      <c r="R6">
        <v>19</v>
      </c>
      <c r="S6">
        <v>5</v>
      </c>
      <c r="T6" s="1" t="s">
        <v>88</v>
      </c>
      <c r="U6" s="1" t="s">
        <v>89</v>
      </c>
      <c r="V6" s="1" t="s">
        <v>86</v>
      </c>
      <c r="W6" s="1" t="s">
        <v>90</v>
      </c>
      <c r="X6" s="3">
        <v>42918</v>
      </c>
      <c r="Y6" s="1" t="s">
        <v>117</v>
      </c>
      <c r="Z6" s="1" t="s">
        <v>107</v>
      </c>
      <c r="AA6" s="1" t="s">
        <v>91</v>
      </c>
      <c r="AB6" s="1" t="s">
        <v>83</v>
      </c>
      <c r="AC6" s="1" t="s">
        <v>92</v>
      </c>
      <c r="AD6" s="1" t="s">
        <v>84</v>
      </c>
      <c r="AE6">
        <v>0</v>
      </c>
      <c r="AF6">
        <v>5262831503</v>
      </c>
      <c r="AG6" s="3">
        <v>42918</v>
      </c>
      <c r="AH6">
        <v>855.75</v>
      </c>
      <c r="AI6">
        <v>196.82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1052.57</v>
      </c>
      <c r="AS6" t="b">
        <v>0</v>
      </c>
      <c r="AT6" t="b">
        <v>0</v>
      </c>
      <c r="AU6" t="b">
        <v>0</v>
      </c>
      <c r="AV6" t="b">
        <v>0</v>
      </c>
      <c r="AW6" t="b">
        <v>0</v>
      </c>
      <c r="AX6" t="b">
        <v>0</v>
      </c>
      <c r="AY6" t="b">
        <v>0</v>
      </c>
      <c r="AZ6" t="b">
        <v>0</v>
      </c>
      <c r="BA6" t="b">
        <v>0</v>
      </c>
      <c r="BB6" s="1" t="s">
        <v>93</v>
      </c>
      <c r="BC6">
        <v>0</v>
      </c>
      <c r="BD6">
        <v>0</v>
      </c>
      <c r="BE6" s="1"/>
      <c r="BF6" s="1"/>
      <c r="BG6" s="1"/>
      <c r="BH6" s="1"/>
      <c r="BI6">
        <v>6</v>
      </c>
      <c r="BJ6">
        <v>7001.81</v>
      </c>
      <c r="BK6">
        <v>0.23</v>
      </c>
      <c r="BL6">
        <v>0.08</v>
      </c>
      <c r="BM6">
        <v>0.05</v>
      </c>
      <c r="BN6">
        <v>0</v>
      </c>
      <c r="BO6">
        <v>0</v>
      </c>
      <c r="BP6" s="1"/>
      <c r="BQ6" s="1"/>
      <c r="BR6" s="1"/>
      <c r="BS6" s="1"/>
      <c r="BZ6">
        <v>13</v>
      </c>
      <c r="CA6">
        <v>5731.18</v>
      </c>
    </row>
    <row r="7" spans="1:79" x14ac:dyDescent="0.35">
      <c r="A7" s="1" t="s">
        <v>79</v>
      </c>
      <c r="B7" s="1" t="s">
        <v>80</v>
      </c>
      <c r="C7" s="1" t="s">
        <v>81</v>
      </c>
      <c r="D7">
        <v>1</v>
      </c>
      <c r="E7">
        <v>1</v>
      </c>
      <c r="F7" s="2">
        <v>42918.758344907408</v>
      </c>
      <c r="G7" s="3">
        <v>42917</v>
      </c>
      <c r="H7" s="3">
        <v>42947</v>
      </c>
      <c r="I7" s="1" t="s">
        <v>82</v>
      </c>
      <c r="J7">
        <v>1234</v>
      </c>
      <c r="K7">
        <v>0</v>
      </c>
      <c r="L7" s="1" t="s">
        <v>83</v>
      </c>
      <c r="M7" s="1" t="s">
        <v>84</v>
      </c>
      <c r="N7" s="1" t="s">
        <v>85</v>
      </c>
      <c r="O7" s="1" t="s">
        <v>86</v>
      </c>
      <c r="P7" s="1" t="s">
        <v>86</v>
      </c>
      <c r="Q7" s="1" t="s">
        <v>87</v>
      </c>
      <c r="R7">
        <v>19</v>
      </c>
      <c r="S7">
        <v>5</v>
      </c>
      <c r="T7" s="1" t="s">
        <v>88</v>
      </c>
      <c r="U7" s="1" t="s">
        <v>89</v>
      </c>
      <c r="V7" s="1" t="s">
        <v>86</v>
      </c>
      <c r="W7" s="1" t="s">
        <v>90</v>
      </c>
      <c r="X7" s="3">
        <v>42942</v>
      </c>
      <c r="Y7" s="1" t="s">
        <v>136</v>
      </c>
      <c r="Z7" s="1" t="s">
        <v>137</v>
      </c>
      <c r="AA7" s="1" t="s">
        <v>138</v>
      </c>
      <c r="AB7" s="1" t="s">
        <v>83</v>
      </c>
      <c r="AC7" s="1" t="s">
        <v>92</v>
      </c>
      <c r="AD7" s="1" t="s">
        <v>84</v>
      </c>
      <c r="AE7">
        <v>0</v>
      </c>
      <c r="AF7">
        <v>606666645</v>
      </c>
      <c r="AG7" s="3">
        <v>42942</v>
      </c>
      <c r="AH7">
        <v>660</v>
      </c>
      <c r="AI7">
        <v>151.80000000000001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811.8</v>
      </c>
      <c r="AS7" t="b">
        <v>0</v>
      </c>
      <c r="AT7" t="b">
        <v>0</v>
      </c>
      <c r="AU7" t="b">
        <v>0</v>
      </c>
      <c r="AV7" t="b">
        <v>0</v>
      </c>
      <c r="AW7" t="b">
        <v>0</v>
      </c>
      <c r="AX7" t="b">
        <v>0</v>
      </c>
      <c r="AY7" t="b">
        <v>0</v>
      </c>
      <c r="AZ7" t="b">
        <v>0</v>
      </c>
      <c r="BA7" t="b">
        <v>0</v>
      </c>
      <c r="BB7" s="1" t="s">
        <v>93</v>
      </c>
      <c r="BC7">
        <v>0</v>
      </c>
      <c r="BD7">
        <v>0</v>
      </c>
      <c r="BE7" s="1" t="s">
        <v>139</v>
      </c>
      <c r="BF7" s="1"/>
      <c r="BG7" s="1"/>
      <c r="BH7" s="1"/>
      <c r="BI7">
        <v>6</v>
      </c>
      <c r="BJ7">
        <v>7001.81</v>
      </c>
      <c r="BK7">
        <v>0.23</v>
      </c>
      <c r="BL7">
        <v>0.08</v>
      </c>
      <c r="BM7">
        <v>0.05</v>
      </c>
      <c r="BN7">
        <v>0</v>
      </c>
      <c r="BO7">
        <v>0</v>
      </c>
      <c r="BP7" s="1"/>
      <c r="BQ7" s="1"/>
      <c r="BR7" s="1"/>
      <c r="BS7" s="1"/>
      <c r="BZ7">
        <v>13</v>
      </c>
      <c r="CA7">
        <v>5731.18</v>
      </c>
    </row>
    <row r="8" spans="1:79" x14ac:dyDescent="0.35">
      <c r="A8" s="1" t="s">
        <v>79</v>
      </c>
      <c r="B8" s="1" t="s">
        <v>80</v>
      </c>
      <c r="C8" s="1" t="s">
        <v>81</v>
      </c>
      <c r="D8">
        <v>1</v>
      </c>
      <c r="E8">
        <v>1</v>
      </c>
      <c r="F8" s="2">
        <v>42918.758344907408</v>
      </c>
      <c r="G8" s="3">
        <v>42917</v>
      </c>
      <c r="H8" s="3">
        <v>42947</v>
      </c>
      <c r="I8" s="1" t="s">
        <v>82</v>
      </c>
      <c r="J8">
        <v>1234</v>
      </c>
      <c r="K8">
        <v>0</v>
      </c>
      <c r="L8" s="1" t="s">
        <v>83</v>
      </c>
      <c r="M8" s="1" t="s">
        <v>84</v>
      </c>
      <c r="N8" s="1" t="s">
        <v>85</v>
      </c>
      <c r="O8" s="1" t="s">
        <v>86</v>
      </c>
      <c r="P8" s="1" t="s">
        <v>86</v>
      </c>
      <c r="Q8" s="1" t="s">
        <v>87</v>
      </c>
      <c r="R8">
        <v>19</v>
      </c>
      <c r="S8">
        <v>5</v>
      </c>
      <c r="T8" s="1" t="s">
        <v>88</v>
      </c>
      <c r="U8" s="1" t="s">
        <v>89</v>
      </c>
      <c r="V8" s="1" t="s">
        <v>86</v>
      </c>
      <c r="W8" s="1"/>
      <c r="X8" s="3"/>
      <c r="Y8" s="1"/>
      <c r="Z8" s="1"/>
      <c r="AA8" s="1"/>
      <c r="AB8" s="1"/>
      <c r="AC8" s="1"/>
      <c r="AD8" s="1"/>
      <c r="AG8" s="3"/>
      <c r="BB8" s="1"/>
      <c r="BE8" s="1"/>
      <c r="BF8" s="1"/>
      <c r="BG8" s="1"/>
      <c r="BH8" s="1"/>
      <c r="BI8">
        <v>6</v>
      </c>
      <c r="BJ8">
        <v>7001.81</v>
      </c>
      <c r="BK8">
        <v>0.23</v>
      </c>
      <c r="BL8">
        <v>0.08</v>
      </c>
      <c r="BM8">
        <v>0.05</v>
      </c>
      <c r="BN8">
        <v>0</v>
      </c>
      <c r="BO8">
        <v>0</v>
      </c>
      <c r="BP8" s="1" t="s">
        <v>90</v>
      </c>
      <c r="BQ8" s="1" t="s">
        <v>113</v>
      </c>
      <c r="BR8" s="1" t="s">
        <v>99</v>
      </c>
      <c r="BS8" s="1" t="s">
        <v>101</v>
      </c>
      <c r="BT8">
        <v>1</v>
      </c>
      <c r="BW8">
        <v>23</v>
      </c>
      <c r="BX8">
        <v>202.4</v>
      </c>
      <c r="BY8">
        <v>202.4</v>
      </c>
      <c r="BZ8">
        <v>13</v>
      </c>
      <c r="CA8">
        <v>5731.18</v>
      </c>
    </row>
    <row r="9" spans="1:79" x14ac:dyDescent="0.35">
      <c r="A9" s="1" t="s">
        <v>79</v>
      </c>
      <c r="B9" s="1" t="s">
        <v>80</v>
      </c>
      <c r="C9" s="1" t="s">
        <v>81</v>
      </c>
      <c r="D9">
        <v>1</v>
      </c>
      <c r="E9">
        <v>1</v>
      </c>
      <c r="F9" s="2">
        <v>42918.758344907408</v>
      </c>
      <c r="G9" s="3">
        <v>42917</v>
      </c>
      <c r="H9" s="3">
        <v>42947</v>
      </c>
      <c r="I9" s="1" t="s">
        <v>82</v>
      </c>
      <c r="J9">
        <v>1234</v>
      </c>
      <c r="K9">
        <v>0</v>
      </c>
      <c r="L9" s="1" t="s">
        <v>83</v>
      </c>
      <c r="M9" s="1" t="s">
        <v>84</v>
      </c>
      <c r="N9" s="1" t="s">
        <v>85</v>
      </c>
      <c r="O9" s="1" t="s">
        <v>86</v>
      </c>
      <c r="P9" s="1" t="s">
        <v>86</v>
      </c>
      <c r="Q9" s="1" t="s">
        <v>87</v>
      </c>
      <c r="R9">
        <v>19</v>
      </c>
      <c r="S9">
        <v>5</v>
      </c>
      <c r="T9" s="1" t="s">
        <v>88</v>
      </c>
      <c r="U9" s="1" t="s">
        <v>89</v>
      </c>
      <c r="V9" s="1" t="s">
        <v>86</v>
      </c>
      <c r="W9" s="1"/>
      <c r="X9" s="3"/>
      <c r="Y9" s="1"/>
      <c r="Z9" s="1"/>
      <c r="AA9" s="1"/>
      <c r="AB9" s="1"/>
      <c r="AC9" s="1"/>
      <c r="AD9" s="1"/>
      <c r="AG9" s="3"/>
      <c r="BB9" s="1"/>
      <c r="BE9" s="1"/>
      <c r="BF9" s="1"/>
      <c r="BG9" s="1"/>
      <c r="BH9" s="1"/>
      <c r="BI9">
        <v>6</v>
      </c>
      <c r="BJ9">
        <v>7001.81</v>
      </c>
      <c r="BK9">
        <v>0.23</v>
      </c>
      <c r="BL9">
        <v>0.08</v>
      </c>
      <c r="BM9">
        <v>0.05</v>
      </c>
      <c r="BN9">
        <v>0</v>
      </c>
      <c r="BO9">
        <v>0</v>
      </c>
      <c r="BP9" s="1" t="s">
        <v>90</v>
      </c>
      <c r="BQ9" s="1" t="s">
        <v>113</v>
      </c>
      <c r="BR9" s="1" t="s">
        <v>110</v>
      </c>
      <c r="BS9" s="1" t="s">
        <v>101</v>
      </c>
      <c r="BT9">
        <v>1</v>
      </c>
      <c r="BW9">
        <v>23</v>
      </c>
      <c r="BX9">
        <v>132</v>
      </c>
      <c r="BY9">
        <v>132</v>
      </c>
      <c r="BZ9">
        <v>13</v>
      </c>
      <c r="CA9">
        <v>5731.18</v>
      </c>
    </row>
    <row r="10" spans="1:79" x14ac:dyDescent="0.35">
      <c r="A10" s="1" t="s">
        <v>79</v>
      </c>
      <c r="B10" s="1" t="s">
        <v>80</v>
      </c>
      <c r="C10" s="1" t="s">
        <v>81</v>
      </c>
      <c r="D10">
        <v>1</v>
      </c>
      <c r="E10">
        <v>1</v>
      </c>
      <c r="F10" s="2">
        <v>42918.758344907408</v>
      </c>
      <c r="G10" s="3">
        <v>42917</v>
      </c>
      <c r="H10" s="3">
        <v>42947</v>
      </c>
      <c r="I10" s="1" t="s">
        <v>82</v>
      </c>
      <c r="J10">
        <v>1234</v>
      </c>
      <c r="K10">
        <v>0</v>
      </c>
      <c r="L10" s="1" t="s">
        <v>83</v>
      </c>
      <c r="M10" s="1" t="s">
        <v>84</v>
      </c>
      <c r="N10" s="1" t="s">
        <v>85</v>
      </c>
      <c r="O10" s="1" t="s">
        <v>86</v>
      </c>
      <c r="P10" s="1" t="s">
        <v>86</v>
      </c>
      <c r="Q10" s="1" t="s">
        <v>87</v>
      </c>
      <c r="R10">
        <v>19</v>
      </c>
      <c r="S10">
        <v>5</v>
      </c>
      <c r="T10" s="1" t="s">
        <v>88</v>
      </c>
      <c r="U10" s="1" t="s">
        <v>89</v>
      </c>
      <c r="V10" s="1" t="s">
        <v>86</v>
      </c>
      <c r="W10" s="1"/>
      <c r="X10" s="3"/>
      <c r="Y10" s="1"/>
      <c r="Z10" s="1"/>
      <c r="AA10" s="1"/>
      <c r="AB10" s="1"/>
      <c r="AC10" s="1"/>
      <c r="AD10" s="1"/>
      <c r="AG10" s="3"/>
      <c r="BB10" s="1"/>
      <c r="BE10" s="1"/>
      <c r="BF10" s="1"/>
      <c r="BG10" s="1"/>
      <c r="BH10" s="1"/>
      <c r="BI10">
        <v>6</v>
      </c>
      <c r="BJ10">
        <v>7001.81</v>
      </c>
      <c r="BK10">
        <v>0.23</v>
      </c>
      <c r="BL10">
        <v>0.08</v>
      </c>
      <c r="BM10">
        <v>0.05</v>
      </c>
      <c r="BN10">
        <v>0</v>
      </c>
      <c r="BO10">
        <v>0</v>
      </c>
      <c r="BP10" s="1" t="s">
        <v>90</v>
      </c>
      <c r="BQ10" s="1" t="s">
        <v>113</v>
      </c>
      <c r="BR10" s="1" t="s">
        <v>97</v>
      </c>
      <c r="BS10" s="1" t="s">
        <v>101</v>
      </c>
      <c r="BT10">
        <v>1</v>
      </c>
      <c r="BW10">
        <v>23</v>
      </c>
      <c r="BX10">
        <v>344.54</v>
      </c>
      <c r="BY10">
        <v>344.54</v>
      </c>
      <c r="BZ10">
        <v>13</v>
      </c>
      <c r="CA10">
        <v>5731.18</v>
      </c>
    </row>
    <row r="11" spans="1:79" x14ac:dyDescent="0.35">
      <c r="A11" s="1" t="s">
        <v>79</v>
      </c>
      <c r="B11" s="1" t="s">
        <v>80</v>
      </c>
      <c r="C11" s="1" t="s">
        <v>81</v>
      </c>
      <c r="D11">
        <v>1</v>
      </c>
      <c r="E11">
        <v>1</v>
      </c>
      <c r="F11" s="2">
        <v>42918.758344907408</v>
      </c>
      <c r="G11" s="3">
        <v>42917</v>
      </c>
      <c r="H11" s="3">
        <v>42947</v>
      </c>
      <c r="I11" s="1" t="s">
        <v>82</v>
      </c>
      <c r="J11">
        <v>1234</v>
      </c>
      <c r="K11">
        <v>0</v>
      </c>
      <c r="L11" s="1" t="s">
        <v>83</v>
      </c>
      <c r="M11" s="1" t="s">
        <v>84</v>
      </c>
      <c r="N11" s="1" t="s">
        <v>85</v>
      </c>
      <c r="O11" s="1" t="s">
        <v>86</v>
      </c>
      <c r="P11" s="1" t="s">
        <v>86</v>
      </c>
      <c r="Q11" s="1" t="s">
        <v>87</v>
      </c>
      <c r="R11">
        <v>19</v>
      </c>
      <c r="S11">
        <v>5</v>
      </c>
      <c r="T11" s="1" t="s">
        <v>88</v>
      </c>
      <c r="U11" s="1" t="s">
        <v>89</v>
      </c>
      <c r="V11" s="1" t="s">
        <v>86</v>
      </c>
      <c r="W11" s="1"/>
      <c r="X11" s="3"/>
      <c r="Y11" s="1"/>
      <c r="Z11" s="1"/>
      <c r="AA11" s="1"/>
      <c r="AB11" s="1"/>
      <c r="AC11" s="1"/>
      <c r="AD11" s="1"/>
      <c r="AG11" s="3"/>
      <c r="BB11" s="1"/>
      <c r="BE11" s="1"/>
      <c r="BF11" s="1"/>
      <c r="BG11" s="1"/>
      <c r="BH11" s="1"/>
      <c r="BI11">
        <v>6</v>
      </c>
      <c r="BJ11">
        <v>7001.81</v>
      </c>
      <c r="BK11">
        <v>0.23</v>
      </c>
      <c r="BL11">
        <v>0.08</v>
      </c>
      <c r="BM11">
        <v>0.05</v>
      </c>
      <c r="BN11">
        <v>0</v>
      </c>
      <c r="BO11">
        <v>0</v>
      </c>
      <c r="BP11" s="1" t="s">
        <v>90</v>
      </c>
      <c r="BQ11" s="1" t="s">
        <v>113</v>
      </c>
      <c r="BR11" s="1" t="s">
        <v>95</v>
      </c>
      <c r="BS11" s="1" t="s">
        <v>101</v>
      </c>
      <c r="BT11">
        <v>1</v>
      </c>
      <c r="BW11">
        <v>8</v>
      </c>
      <c r="BX11">
        <v>89</v>
      </c>
      <c r="BY11">
        <v>89</v>
      </c>
      <c r="BZ11">
        <v>13</v>
      </c>
      <c r="CA11">
        <v>5731.18</v>
      </c>
    </row>
    <row r="12" spans="1:79" x14ac:dyDescent="0.35">
      <c r="A12" s="1" t="s">
        <v>79</v>
      </c>
      <c r="B12" s="1" t="s">
        <v>80</v>
      </c>
      <c r="C12" s="1" t="s">
        <v>81</v>
      </c>
      <c r="D12">
        <v>1</v>
      </c>
      <c r="E12">
        <v>1</v>
      </c>
      <c r="F12" s="2">
        <v>42918.758344907408</v>
      </c>
      <c r="G12" s="3">
        <v>42917</v>
      </c>
      <c r="H12" s="3">
        <v>42947</v>
      </c>
      <c r="I12" s="1" t="s">
        <v>82</v>
      </c>
      <c r="J12">
        <v>1234</v>
      </c>
      <c r="K12">
        <v>0</v>
      </c>
      <c r="L12" s="1" t="s">
        <v>83</v>
      </c>
      <c r="M12" s="1" t="s">
        <v>84</v>
      </c>
      <c r="N12" s="1" t="s">
        <v>85</v>
      </c>
      <c r="O12" s="1" t="s">
        <v>86</v>
      </c>
      <c r="P12" s="1" t="s">
        <v>86</v>
      </c>
      <c r="Q12" s="1" t="s">
        <v>87</v>
      </c>
      <c r="R12">
        <v>19</v>
      </c>
      <c r="S12">
        <v>5</v>
      </c>
      <c r="T12" s="1" t="s">
        <v>88</v>
      </c>
      <c r="U12" s="1" t="s">
        <v>89</v>
      </c>
      <c r="V12" s="1" t="s">
        <v>86</v>
      </c>
      <c r="W12" s="1"/>
      <c r="X12" s="3"/>
      <c r="Y12" s="1"/>
      <c r="Z12" s="1"/>
      <c r="AA12" s="1"/>
      <c r="AB12" s="1"/>
      <c r="AC12" s="1"/>
      <c r="AD12" s="1"/>
      <c r="AG12" s="3"/>
      <c r="BB12" s="1"/>
      <c r="BE12" s="1"/>
      <c r="BF12" s="1"/>
      <c r="BG12" s="1"/>
      <c r="BH12" s="1"/>
      <c r="BI12">
        <v>6</v>
      </c>
      <c r="BJ12">
        <v>7001.81</v>
      </c>
      <c r="BK12">
        <v>0.23</v>
      </c>
      <c r="BL12">
        <v>0.08</v>
      </c>
      <c r="BM12">
        <v>0.05</v>
      </c>
      <c r="BN12">
        <v>0</v>
      </c>
      <c r="BO12">
        <v>0</v>
      </c>
      <c r="BP12" s="1" t="s">
        <v>90</v>
      </c>
      <c r="BQ12" s="1" t="s">
        <v>113</v>
      </c>
      <c r="BR12" s="1" t="s">
        <v>94</v>
      </c>
      <c r="BS12" s="1" t="s">
        <v>101</v>
      </c>
      <c r="BT12">
        <v>1</v>
      </c>
      <c r="BW12">
        <v>23</v>
      </c>
      <c r="BX12">
        <v>1375</v>
      </c>
      <c r="BY12">
        <v>1375</v>
      </c>
      <c r="BZ12">
        <v>13</v>
      </c>
      <c r="CA12">
        <v>5731.18</v>
      </c>
    </row>
    <row r="13" spans="1:79" x14ac:dyDescent="0.35">
      <c r="A13" s="1" t="s">
        <v>79</v>
      </c>
      <c r="B13" s="1" t="s">
        <v>80</v>
      </c>
      <c r="C13" s="1" t="s">
        <v>81</v>
      </c>
      <c r="D13">
        <v>1</v>
      </c>
      <c r="E13">
        <v>1</v>
      </c>
      <c r="F13" s="2">
        <v>42918.758344907408</v>
      </c>
      <c r="G13" s="3">
        <v>42917</v>
      </c>
      <c r="H13" s="3">
        <v>42947</v>
      </c>
      <c r="I13" s="1" t="s">
        <v>82</v>
      </c>
      <c r="J13">
        <v>1234</v>
      </c>
      <c r="K13">
        <v>0</v>
      </c>
      <c r="L13" s="1" t="s">
        <v>83</v>
      </c>
      <c r="M13" s="1" t="s">
        <v>84</v>
      </c>
      <c r="N13" s="1" t="s">
        <v>85</v>
      </c>
      <c r="O13" s="1" t="s">
        <v>86</v>
      </c>
      <c r="P13" s="1" t="s">
        <v>86</v>
      </c>
      <c r="Q13" s="1" t="s">
        <v>87</v>
      </c>
      <c r="R13">
        <v>19</v>
      </c>
      <c r="S13">
        <v>5</v>
      </c>
      <c r="T13" s="1" t="s">
        <v>88</v>
      </c>
      <c r="U13" s="1" t="s">
        <v>89</v>
      </c>
      <c r="V13" s="1" t="s">
        <v>86</v>
      </c>
      <c r="W13" s="1"/>
      <c r="X13" s="3"/>
      <c r="Y13" s="1"/>
      <c r="Z13" s="1"/>
      <c r="AA13" s="1"/>
      <c r="AB13" s="1"/>
      <c r="AC13" s="1"/>
      <c r="AD13" s="1"/>
      <c r="AG13" s="3"/>
      <c r="BB13" s="1"/>
      <c r="BE13" s="1"/>
      <c r="BF13" s="1"/>
      <c r="BG13" s="1"/>
      <c r="BH13" s="1"/>
      <c r="BI13">
        <v>6</v>
      </c>
      <c r="BJ13">
        <v>7001.81</v>
      </c>
      <c r="BK13">
        <v>0.23</v>
      </c>
      <c r="BL13">
        <v>0.08</v>
      </c>
      <c r="BM13">
        <v>0.05</v>
      </c>
      <c r="BN13">
        <v>0</v>
      </c>
      <c r="BO13">
        <v>0</v>
      </c>
      <c r="BP13" s="1" t="s">
        <v>90</v>
      </c>
      <c r="BQ13" s="1" t="s">
        <v>114</v>
      </c>
      <c r="BR13" s="1" t="s">
        <v>100</v>
      </c>
      <c r="BS13" s="1" t="s">
        <v>101</v>
      </c>
      <c r="BT13">
        <v>1</v>
      </c>
      <c r="BW13">
        <v>23</v>
      </c>
      <c r="BX13">
        <v>1500</v>
      </c>
      <c r="BY13">
        <v>1500</v>
      </c>
      <c r="BZ13">
        <v>13</v>
      </c>
      <c r="CA13">
        <v>5731.18</v>
      </c>
    </row>
    <row r="14" spans="1:79" x14ac:dyDescent="0.35">
      <c r="A14" s="1" t="s">
        <v>79</v>
      </c>
      <c r="B14" s="1" t="s">
        <v>80</v>
      </c>
      <c r="C14" s="1" t="s">
        <v>81</v>
      </c>
      <c r="D14">
        <v>1</v>
      </c>
      <c r="E14">
        <v>1</v>
      </c>
      <c r="F14" s="2">
        <v>42918.758344907408</v>
      </c>
      <c r="G14" s="3">
        <v>42917</v>
      </c>
      <c r="H14" s="3">
        <v>42947</v>
      </c>
      <c r="I14" s="1" t="s">
        <v>82</v>
      </c>
      <c r="J14">
        <v>1234</v>
      </c>
      <c r="K14">
        <v>0</v>
      </c>
      <c r="L14" s="1" t="s">
        <v>83</v>
      </c>
      <c r="M14" s="1" t="s">
        <v>84</v>
      </c>
      <c r="N14" s="1" t="s">
        <v>85</v>
      </c>
      <c r="O14" s="1" t="s">
        <v>86</v>
      </c>
      <c r="P14" s="1" t="s">
        <v>86</v>
      </c>
      <c r="Q14" s="1" t="s">
        <v>87</v>
      </c>
      <c r="R14">
        <v>19</v>
      </c>
      <c r="S14">
        <v>5</v>
      </c>
      <c r="T14" s="1" t="s">
        <v>88</v>
      </c>
      <c r="U14" s="1" t="s">
        <v>89</v>
      </c>
      <c r="V14" s="1" t="s">
        <v>86</v>
      </c>
      <c r="W14" s="1"/>
      <c r="X14" s="3"/>
      <c r="Y14" s="1"/>
      <c r="Z14" s="1"/>
      <c r="AA14" s="1"/>
      <c r="AB14" s="1"/>
      <c r="AC14" s="1"/>
      <c r="AD14" s="1"/>
      <c r="AG14" s="3"/>
      <c r="BB14" s="1"/>
      <c r="BE14" s="1"/>
      <c r="BF14" s="1"/>
      <c r="BG14" s="1"/>
      <c r="BH14" s="1"/>
      <c r="BI14">
        <v>6</v>
      </c>
      <c r="BJ14">
        <v>7001.81</v>
      </c>
      <c r="BK14">
        <v>0.23</v>
      </c>
      <c r="BL14">
        <v>0.08</v>
      </c>
      <c r="BM14">
        <v>0.05</v>
      </c>
      <c r="BN14">
        <v>0</v>
      </c>
      <c r="BO14">
        <v>0</v>
      </c>
      <c r="BP14" s="1" t="s">
        <v>90</v>
      </c>
      <c r="BQ14" s="1" t="s">
        <v>115</v>
      </c>
      <c r="BR14" s="1" t="s">
        <v>96</v>
      </c>
      <c r="BS14" s="1" t="s">
        <v>101</v>
      </c>
      <c r="BT14">
        <v>1</v>
      </c>
      <c r="BW14">
        <v>8</v>
      </c>
      <c r="BX14">
        <v>147.94999999999999</v>
      </c>
      <c r="BY14">
        <v>147.94999999999999</v>
      </c>
      <c r="BZ14">
        <v>13</v>
      </c>
      <c r="CA14">
        <v>5731.18</v>
      </c>
    </row>
    <row r="15" spans="1:79" x14ac:dyDescent="0.35">
      <c r="A15" s="1" t="s">
        <v>79</v>
      </c>
      <c r="B15" s="1" t="s">
        <v>80</v>
      </c>
      <c r="C15" s="1" t="s">
        <v>81</v>
      </c>
      <c r="D15">
        <v>1</v>
      </c>
      <c r="E15">
        <v>1</v>
      </c>
      <c r="F15" s="2">
        <v>42918.758344907408</v>
      </c>
      <c r="G15" s="3">
        <v>42917</v>
      </c>
      <c r="H15" s="3">
        <v>42947</v>
      </c>
      <c r="I15" s="1" t="s">
        <v>82</v>
      </c>
      <c r="J15">
        <v>1234</v>
      </c>
      <c r="K15">
        <v>0</v>
      </c>
      <c r="L15" s="1" t="s">
        <v>83</v>
      </c>
      <c r="M15" s="1" t="s">
        <v>84</v>
      </c>
      <c r="N15" s="1" t="s">
        <v>85</v>
      </c>
      <c r="O15" s="1" t="s">
        <v>86</v>
      </c>
      <c r="P15" s="1" t="s">
        <v>86</v>
      </c>
      <c r="Q15" s="1" t="s">
        <v>87</v>
      </c>
      <c r="R15">
        <v>19</v>
      </c>
      <c r="S15">
        <v>5</v>
      </c>
      <c r="T15" s="1" t="s">
        <v>88</v>
      </c>
      <c r="U15" s="1" t="s">
        <v>89</v>
      </c>
      <c r="V15" s="1" t="s">
        <v>86</v>
      </c>
      <c r="W15" s="1"/>
      <c r="X15" s="3"/>
      <c r="Y15" s="1"/>
      <c r="Z15" s="1"/>
      <c r="AA15" s="1"/>
      <c r="AB15" s="1"/>
      <c r="AC15" s="1"/>
      <c r="AD15" s="1"/>
      <c r="AG15" s="3"/>
      <c r="BB15" s="1"/>
      <c r="BE15" s="1"/>
      <c r="BF15" s="1"/>
      <c r="BG15" s="1"/>
      <c r="BH15" s="1"/>
      <c r="BI15">
        <v>6</v>
      </c>
      <c r="BJ15">
        <v>7001.81</v>
      </c>
      <c r="BK15">
        <v>0.23</v>
      </c>
      <c r="BL15">
        <v>0.08</v>
      </c>
      <c r="BM15">
        <v>0.05</v>
      </c>
      <c r="BN15">
        <v>0</v>
      </c>
      <c r="BO15">
        <v>0</v>
      </c>
      <c r="BP15" s="1" t="s">
        <v>90</v>
      </c>
      <c r="BQ15" s="1" t="s">
        <v>116</v>
      </c>
      <c r="BR15" s="1" t="s">
        <v>97</v>
      </c>
      <c r="BS15" s="1" t="s">
        <v>101</v>
      </c>
      <c r="BT15">
        <v>1</v>
      </c>
      <c r="BW15">
        <v>23</v>
      </c>
      <c r="BX15">
        <v>344.54</v>
      </c>
      <c r="BY15">
        <v>344.54</v>
      </c>
      <c r="BZ15">
        <v>13</v>
      </c>
      <c r="CA15">
        <v>5731.18</v>
      </c>
    </row>
    <row r="16" spans="1:79" x14ac:dyDescent="0.35">
      <c r="A16" s="1" t="s">
        <v>79</v>
      </c>
      <c r="B16" s="1" t="s">
        <v>80</v>
      </c>
      <c r="C16" s="1" t="s">
        <v>81</v>
      </c>
      <c r="D16">
        <v>1</v>
      </c>
      <c r="E16">
        <v>1</v>
      </c>
      <c r="F16" s="2">
        <v>42918.758344907408</v>
      </c>
      <c r="G16" s="3">
        <v>42917</v>
      </c>
      <c r="H16" s="3">
        <v>42947</v>
      </c>
      <c r="I16" s="1" t="s">
        <v>82</v>
      </c>
      <c r="J16">
        <v>1234</v>
      </c>
      <c r="K16">
        <v>0</v>
      </c>
      <c r="L16" s="1" t="s">
        <v>83</v>
      </c>
      <c r="M16" s="1" t="s">
        <v>84</v>
      </c>
      <c r="N16" s="1" t="s">
        <v>85</v>
      </c>
      <c r="O16" s="1" t="s">
        <v>86</v>
      </c>
      <c r="P16" s="1" t="s">
        <v>86</v>
      </c>
      <c r="Q16" s="1" t="s">
        <v>87</v>
      </c>
      <c r="R16">
        <v>19</v>
      </c>
      <c r="S16">
        <v>5</v>
      </c>
      <c r="T16" s="1" t="s">
        <v>88</v>
      </c>
      <c r="U16" s="1" t="s">
        <v>89</v>
      </c>
      <c r="V16" s="1" t="s">
        <v>86</v>
      </c>
      <c r="W16" s="1"/>
      <c r="X16" s="3"/>
      <c r="Y16" s="1"/>
      <c r="Z16" s="1"/>
      <c r="AA16" s="1"/>
      <c r="AB16" s="1"/>
      <c r="AC16" s="1"/>
      <c r="AD16" s="1"/>
      <c r="AG16" s="3"/>
      <c r="BB16" s="1"/>
      <c r="BE16" s="1"/>
      <c r="BF16" s="1"/>
      <c r="BG16" s="1"/>
      <c r="BH16" s="1"/>
      <c r="BI16">
        <v>6</v>
      </c>
      <c r="BJ16">
        <v>7001.81</v>
      </c>
      <c r="BK16">
        <v>0.23</v>
      </c>
      <c r="BL16">
        <v>0.08</v>
      </c>
      <c r="BM16">
        <v>0.05</v>
      </c>
      <c r="BN16">
        <v>0</v>
      </c>
      <c r="BO16">
        <v>0</v>
      </c>
      <c r="BP16" s="1" t="s">
        <v>90</v>
      </c>
      <c r="BQ16" s="1" t="s">
        <v>116</v>
      </c>
      <c r="BR16" s="1" t="s">
        <v>95</v>
      </c>
      <c r="BS16" s="1" t="s">
        <v>101</v>
      </c>
      <c r="BT16">
        <v>1</v>
      </c>
      <c r="BW16">
        <v>8</v>
      </c>
      <c r="BX16">
        <v>80</v>
      </c>
      <c r="BY16">
        <v>80</v>
      </c>
      <c r="BZ16">
        <v>13</v>
      </c>
      <c r="CA16">
        <v>5731.18</v>
      </c>
    </row>
    <row r="17" spans="1:79" x14ac:dyDescent="0.35">
      <c r="A17" s="1" t="s">
        <v>79</v>
      </c>
      <c r="B17" s="1" t="s">
        <v>80</v>
      </c>
      <c r="C17" s="1" t="s">
        <v>81</v>
      </c>
      <c r="D17">
        <v>1</v>
      </c>
      <c r="E17">
        <v>1</v>
      </c>
      <c r="F17" s="2">
        <v>42918.758344907408</v>
      </c>
      <c r="G17" s="3">
        <v>42917</v>
      </c>
      <c r="H17" s="3">
        <v>42947</v>
      </c>
      <c r="I17" s="1" t="s">
        <v>82</v>
      </c>
      <c r="J17">
        <v>1234</v>
      </c>
      <c r="K17">
        <v>0</v>
      </c>
      <c r="L17" s="1" t="s">
        <v>83</v>
      </c>
      <c r="M17" s="1" t="s">
        <v>84</v>
      </c>
      <c r="N17" s="1" t="s">
        <v>85</v>
      </c>
      <c r="O17" s="1" t="s">
        <v>86</v>
      </c>
      <c r="P17" s="1" t="s">
        <v>86</v>
      </c>
      <c r="Q17" s="1" t="s">
        <v>87</v>
      </c>
      <c r="R17">
        <v>19</v>
      </c>
      <c r="S17">
        <v>5</v>
      </c>
      <c r="T17" s="1" t="s">
        <v>88</v>
      </c>
      <c r="U17" s="1" t="s">
        <v>89</v>
      </c>
      <c r="V17" s="1" t="s">
        <v>86</v>
      </c>
      <c r="W17" s="1"/>
      <c r="X17" s="3"/>
      <c r="Y17" s="1"/>
      <c r="Z17" s="1"/>
      <c r="AA17" s="1"/>
      <c r="AB17" s="1"/>
      <c r="AC17" s="1"/>
      <c r="AD17" s="1"/>
      <c r="AG17" s="3"/>
      <c r="BB17" s="1"/>
      <c r="BE17" s="1"/>
      <c r="BF17" s="1"/>
      <c r="BG17" s="1"/>
      <c r="BH17" s="1"/>
      <c r="BI17">
        <v>6</v>
      </c>
      <c r="BJ17">
        <v>7001.81</v>
      </c>
      <c r="BK17">
        <v>0.23</v>
      </c>
      <c r="BL17">
        <v>0.08</v>
      </c>
      <c r="BM17">
        <v>0.05</v>
      </c>
      <c r="BN17">
        <v>0</v>
      </c>
      <c r="BO17">
        <v>0</v>
      </c>
      <c r="BP17" s="1" t="s">
        <v>90</v>
      </c>
      <c r="BQ17" s="1" t="s">
        <v>117</v>
      </c>
      <c r="BR17" s="1" t="s">
        <v>98</v>
      </c>
      <c r="BS17" s="1" t="s">
        <v>101</v>
      </c>
      <c r="BT17">
        <v>1</v>
      </c>
      <c r="BW17">
        <v>23</v>
      </c>
      <c r="BX17">
        <v>253</v>
      </c>
      <c r="BY17">
        <v>253</v>
      </c>
      <c r="BZ17">
        <v>13</v>
      </c>
      <c r="CA17">
        <v>5731.18</v>
      </c>
    </row>
    <row r="18" spans="1:79" x14ac:dyDescent="0.35">
      <c r="A18" s="1" t="s">
        <v>79</v>
      </c>
      <c r="B18" s="1" t="s">
        <v>80</v>
      </c>
      <c r="C18" s="1" t="s">
        <v>81</v>
      </c>
      <c r="D18">
        <v>1</v>
      </c>
      <c r="E18">
        <v>1</v>
      </c>
      <c r="F18" s="2">
        <v>42918.758344907408</v>
      </c>
      <c r="G18" s="3">
        <v>42917</v>
      </c>
      <c r="H18" s="3">
        <v>42947</v>
      </c>
      <c r="I18" s="1" t="s">
        <v>82</v>
      </c>
      <c r="J18">
        <v>1234</v>
      </c>
      <c r="K18">
        <v>0</v>
      </c>
      <c r="L18" s="1" t="s">
        <v>83</v>
      </c>
      <c r="M18" s="1" t="s">
        <v>84</v>
      </c>
      <c r="N18" s="1" t="s">
        <v>85</v>
      </c>
      <c r="O18" s="1" t="s">
        <v>86</v>
      </c>
      <c r="P18" s="1" t="s">
        <v>86</v>
      </c>
      <c r="Q18" s="1" t="s">
        <v>87</v>
      </c>
      <c r="R18">
        <v>19</v>
      </c>
      <c r="S18">
        <v>5</v>
      </c>
      <c r="T18" s="1" t="s">
        <v>88</v>
      </c>
      <c r="U18" s="1" t="s">
        <v>89</v>
      </c>
      <c r="V18" s="1" t="s">
        <v>86</v>
      </c>
      <c r="W18" s="1"/>
      <c r="X18" s="3"/>
      <c r="Y18" s="1"/>
      <c r="Z18" s="1"/>
      <c r="AA18" s="1"/>
      <c r="AB18" s="1"/>
      <c r="AC18" s="1"/>
      <c r="AD18" s="1"/>
      <c r="AG18" s="3"/>
      <c r="BB18" s="1"/>
      <c r="BE18" s="1"/>
      <c r="BF18" s="1"/>
      <c r="BG18" s="1"/>
      <c r="BH18" s="1"/>
      <c r="BI18">
        <v>6</v>
      </c>
      <c r="BJ18">
        <v>7001.81</v>
      </c>
      <c r="BK18">
        <v>0.23</v>
      </c>
      <c r="BL18">
        <v>0.08</v>
      </c>
      <c r="BM18">
        <v>0.05</v>
      </c>
      <c r="BN18">
        <v>0</v>
      </c>
      <c r="BO18">
        <v>0</v>
      </c>
      <c r="BP18" s="1" t="s">
        <v>90</v>
      </c>
      <c r="BQ18" s="1" t="s">
        <v>117</v>
      </c>
      <c r="BR18" s="1" t="s">
        <v>122</v>
      </c>
      <c r="BS18" s="1" t="s">
        <v>101</v>
      </c>
      <c r="BT18">
        <v>1</v>
      </c>
      <c r="BW18">
        <v>23</v>
      </c>
      <c r="BX18">
        <v>583</v>
      </c>
      <c r="BY18">
        <v>583</v>
      </c>
      <c r="BZ18">
        <v>13</v>
      </c>
      <c r="CA18">
        <v>5731.18</v>
      </c>
    </row>
    <row r="19" spans="1:79" x14ac:dyDescent="0.35">
      <c r="A19" s="1" t="s">
        <v>79</v>
      </c>
      <c r="B19" s="1" t="s">
        <v>80</v>
      </c>
      <c r="C19" s="1" t="s">
        <v>81</v>
      </c>
      <c r="D19">
        <v>1</v>
      </c>
      <c r="E19">
        <v>1</v>
      </c>
      <c r="F19" s="2">
        <v>42918.758344907408</v>
      </c>
      <c r="G19" s="3">
        <v>42917</v>
      </c>
      <c r="H19" s="3">
        <v>42947</v>
      </c>
      <c r="I19" s="1" t="s">
        <v>82</v>
      </c>
      <c r="J19">
        <v>1234</v>
      </c>
      <c r="K19">
        <v>0</v>
      </c>
      <c r="L19" s="1" t="s">
        <v>83</v>
      </c>
      <c r="M19" s="1" t="s">
        <v>84</v>
      </c>
      <c r="N19" s="1" t="s">
        <v>85</v>
      </c>
      <c r="O19" s="1" t="s">
        <v>86</v>
      </c>
      <c r="P19" s="1" t="s">
        <v>86</v>
      </c>
      <c r="Q19" s="1" t="s">
        <v>87</v>
      </c>
      <c r="R19">
        <v>19</v>
      </c>
      <c r="S19">
        <v>5</v>
      </c>
      <c r="T19" s="1" t="s">
        <v>88</v>
      </c>
      <c r="U19" s="1" t="s">
        <v>89</v>
      </c>
      <c r="V19" s="1" t="s">
        <v>86</v>
      </c>
      <c r="W19" s="1"/>
      <c r="X19" s="3"/>
      <c r="Y19" s="1"/>
      <c r="Z19" s="1"/>
      <c r="AA19" s="1"/>
      <c r="AB19" s="1"/>
      <c r="AC19" s="1"/>
      <c r="AD19" s="1"/>
      <c r="AG19" s="3"/>
      <c r="BB19" s="1"/>
      <c r="BE19" s="1"/>
      <c r="BF19" s="1"/>
      <c r="BG19" s="1"/>
      <c r="BH19" s="1"/>
      <c r="BI19">
        <v>6</v>
      </c>
      <c r="BJ19">
        <v>7001.81</v>
      </c>
      <c r="BK19">
        <v>0.23</v>
      </c>
      <c r="BL19">
        <v>0.08</v>
      </c>
      <c r="BM19">
        <v>0.05</v>
      </c>
      <c r="BN19">
        <v>0</v>
      </c>
      <c r="BO19">
        <v>0</v>
      </c>
      <c r="BP19" s="1" t="s">
        <v>90</v>
      </c>
      <c r="BQ19" s="1" t="s">
        <v>117</v>
      </c>
      <c r="BR19" s="1" t="s">
        <v>123</v>
      </c>
      <c r="BS19" s="1" t="s">
        <v>101</v>
      </c>
      <c r="BT19">
        <v>1</v>
      </c>
      <c r="BW19">
        <v>23</v>
      </c>
      <c r="BX19">
        <v>19.75</v>
      </c>
      <c r="BY19">
        <v>19.75</v>
      </c>
      <c r="BZ19">
        <v>13</v>
      </c>
      <c r="CA19">
        <v>5731.18</v>
      </c>
    </row>
    <row r="20" spans="1:79" x14ac:dyDescent="0.35">
      <c r="A20" s="1" t="s">
        <v>79</v>
      </c>
      <c r="B20" s="1" t="s">
        <v>80</v>
      </c>
      <c r="C20" s="1" t="s">
        <v>81</v>
      </c>
      <c r="D20">
        <v>1</v>
      </c>
      <c r="E20">
        <v>1</v>
      </c>
      <c r="F20" s="2">
        <v>42918.758344907408</v>
      </c>
      <c r="G20" s="3">
        <v>42917</v>
      </c>
      <c r="H20" s="3">
        <v>42947</v>
      </c>
      <c r="I20" s="1" t="s">
        <v>82</v>
      </c>
      <c r="J20">
        <v>1234</v>
      </c>
      <c r="K20">
        <v>0</v>
      </c>
      <c r="L20" s="1" t="s">
        <v>83</v>
      </c>
      <c r="M20" s="1" t="s">
        <v>84</v>
      </c>
      <c r="N20" s="1" t="s">
        <v>85</v>
      </c>
      <c r="O20" s="1" t="s">
        <v>86</v>
      </c>
      <c r="P20" s="1" t="s">
        <v>86</v>
      </c>
      <c r="Q20" s="1" t="s">
        <v>87</v>
      </c>
      <c r="R20">
        <v>19</v>
      </c>
      <c r="S20">
        <v>5</v>
      </c>
      <c r="T20" s="1" t="s">
        <v>88</v>
      </c>
      <c r="U20" s="1" t="s">
        <v>89</v>
      </c>
      <c r="V20" s="1" t="s">
        <v>86</v>
      </c>
      <c r="W20" s="1"/>
      <c r="X20" s="3"/>
      <c r="Y20" s="1"/>
      <c r="Z20" s="1"/>
      <c r="AA20" s="1"/>
      <c r="AB20" s="1"/>
      <c r="AC20" s="1"/>
      <c r="AD20" s="1"/>
      <c r="AG20" s="3"/>
      <c r="BB20" s="1"/>
      <c r="BE20" s="1"/>
      <c r="BF20" s="1"/>
      <c r="BG20" s="1"/>
      <c r="BH20" s="1"/>
      <c r="BI20">
        <v>6</v>
      </c>
      <c r="BJ20">
        <v>7001.81</v>
      </c>
      <c r="BK20">
        <v>0.23</v>
      </c>
      <c r="BL20">
        <v>0.08</v>
      </c>
      <c r="BM20">
        <v>0.05</v>
      </c>
      <c r="BN20">
        <v>0</v>
      </c>
      <c r="BO20">
        <v>0</v>
      </c>
      <c r="BP20" s="1" t="s">
        <v>90</v>
      </c>
      <c r="BQ20" s="1" t="s">
        <v>136</v>
      </c>
      <c r="BR20" s="1" t="s">
        <v>110</v>
      </c>
      <c r="BS20" s="1" t="s">
        <v>101</v>
      </c>
      <c r="BT20">
        <v>5</v>
      </c>
      <c r="BW20">
        <v>23</v>
      </c>
      <c r="BX20">
        <v>132</v>
      </c>
      <c r="BY20">
        <v>660</v>
      </c>
      <c r="BZ20">
        <v>13</v>
      </c>
      <c r="CA20">
        <v>5731.18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G12" sqref="G12"/>
    </sheetView>
  </sheetViews>
  <sheetFormatPr defaultRowHeight="14.5" x14ac:dyDescent="0.35"/>
  <cols>
    <col min="1" max="1" width="17.26953125" customWidth="1"/>
    <col min="2" max="2" width="15.26953125" customWidth="1"/>
    <col min="3" max="3" width="12.54296875" bestFit="1" customWidth="1"/>
    <col min="4" max="4" width="15.26953125" customWidth="1"/>
    <col min="5" max="6" width="12.6328125" bestFit="1" customWidth="1"/>
    <col min="7" max="7" width="12.90625" bestFit="1" customWidth="1"/>
    <col min="8" max="8" width="23.08984375" bestFit="1" customWidth="1"/>
    <col min="9" max="9" width="12.54296875" bestFit="1" customWidth="1"/>
    <col min="10" max="10" width="9.54296875" bestFit="1" customWidth="1"/>
    <col min="11" max="11" width="13.453125" bestFit="1" customWidth="1"/>
    <col min="12" max="26" width="9.54296875" bestFit="1" customWidth="1"/>
    <col min="27" max="27" width="13.453125" bestFit="1" customWidth="1"/>
  </cols>
  <sheetData>
    <row r="1" spans="1:8" ht="15" thickBot="1" x14ac:dyDescent="0.4">
      <c r="A1" s="15" t="s">
        <v>6</v>
      </c>
      <c r="B1" s="16">
        <v>42917</v>
      </c>
    </row>
    <row r="2" spans="1:8" ht="15" thickBot="1" x14ac:dyDescent="0.4">
      <c r="A2" s="15" t="s">
        <v>7</v>
      </c>
      <c r="B2" s="16">
        <v>42947</v>
      </c>
      <c r="G2" s="31" t="s">
        <v>142</v>
      </c>
      <c r="H2" s="30">
        <f>SUM(C:C)+SUM(E:E)</f>
        <v>5731.1799999999994</v>
      </c>
    </row>
    <row r="3" spans="1:8" x14ac:dyDescent="0.35">
      <c r="A3" s="15" t="s">
        <v>8</v>
      </c>
      <c r="B3" s="17" t="s">
        <v>82</v>
      </c>
    </row>
    <row r="5" spans="1:8" x14ac:dyDescent="0.35">
      <c r="A5" s="9" t="s">
        <v>24</v>
      </c>
      <c r="B5" s="9" t="s">
        <v>31</v>
      </c>
      <c r="C5" s="9" t="s">
        <v>33</v>
      </c>
      <c r="D5" s="9" t="s">
        <v>34</v>
      </c>
      <c r="E5" s="9" t="s">
        <v>35</v>
      </c>
      <c r="F5" s="9" t="s">
        <v>36</v>
      </c>
      <c r="G5" s="10" t="s">
        <v>43</v>
      </c>
    </row>
    <row r="6" spans="1:8" x14ac:dyDescent="0.35">
      <c r="A6" s="5" t="s">
        <v>105</v>
      </c>
      <c r="B6" s="5" t="s">
        <v>105</v>
      </c>
      <c r="C6" s="5" t="s">
        <v>105</v>
      </c>
      <c r="D6" s="5" t="s">
        <v>105</v>
      </c>
      <c r="E6" s="5" t="s">
        <v>105</v>
      </c>
      <c r="F6" s="5" t="s">
        <v>105</v>
      </c>
      <c r="G6" s="11" t="s">
        <v>105</v>
      </c>
    </row>
    <row r="7" spans="1:8" x14ac:dyDescent="0.35">
      <c r="A7" s="5" t="s">
        <v>113</v>
      </c>
      <c r="B7" s="5">
        <v>5523222402</v>
      </c>
      <c r="C7" s="5">
        <v>2053.94</v>
      </c>
      <c r="D7" s="5">
        <v>472.41</v>
      </c>
      <c r="E7" s="5">
        <v>89</v>
      </c>
      <c r="F7" s="5">
        <v>7.12</v>
      </c>
      <c r="G7" s="11">
        <v>2622.47</v>
      </c>
    </row>
    <row r="8" spans="1:8" x14ac:dyDescent="0.35">
      <c r="A8" s="5" t="s">
        <v>114</v>
      </c>
      <c r="B8" s="5">
        <v>1111111111</v>
      </c>
      <c r="C8" s="5">
        <v>1500</v>
      </c>
      <c r="D8" s="5">
        <v>345</v>
      </c>
      <c r="E8" s="5">
        <v>0</v>
      </c>
      <c r="F8" s="6"/>
      <c r="G8" s="7"/>
    </row>
    <row r="9" spans="1:8" x14ac:dyDescent="0.35">
      <c r="A9" s="5" t="s">
        <v>115</v>
      </c>
      <c r="B9" s="5">
        <v>5262831503</v>
      </c>
      <c r="C9" s="5">
        <v>0</v>
      </c>
      <c r="D9" s="5">
        <v>0</v>
      </c>
      <c r="E9" s="5">
        <v>147.94999999999999</v>
      </c>
      <c r="F9" s="5">
        <v>11.84</v>
      </c>
      <c r="G9" s="11">
        <v>159.79</v>
      </c>
    </row>
    <row r="10" spans="1:8" x14ac:dyDescent="0.35">
      <c r="A10" s="5" t="s">
        <v>116</v>
      </c>
      <c r="B10" s="5">
        <v>8850214602</v>
      </c>
      <c r="C10" s="5">
        <v>344.54</v>
      </c>
      <c r="D10" s="5">
        <v>79.239999999999995</v>
      </c>
      <c r="E10" s="5">
        <v>80</v>
      </c>
      <c r="F10" s="5">
        <v>6.4</v>
      </c>
      <c r="G10" s="11">
        <v>510.18</v>
      </c>
    </row>
    <row r="11" spans="1:8" x14ac:dyDescent="0.35">
      <c r="A11" s="5" t="s">
        <v>117</v>
      </c>
      <c r="B11" s="5">
        <v>5262831503</v>
      </c>
      <c r="C11" s="5">
        <v>855.75</v>
      </c>
      <c r="D11" s="5">
        <v>196.82</v>
      </c>
      <c r="E11" s="5">
        <v>0</v>
      </c>
      <c r="F11" s="6"/>
      <c r="G11" s="7"/>
    </row>
    <row r="12" spans="1:8" x14ac:dyDescent="0.35">
      <c r="A12" s="12" t="s">
        <v>136</v>
      </c>
      <c r="B12" s="12">
        <v>606666645</v>
      </c>
      <c r="C12" s="12">
        <v>660</v>
      </c>
      <c r="D12" s="12">
        <v>151.80000000000001</v>
      </c>
      <c r="E12" s="12">
        <v>0</v>
      </c>
      <c r="F12" s="13"/>
      <c r="G12" s="14"/>
    </row>
  </sheetData>
  <pageMargins left="0.7" right="0.7" top="0.75" bottom="0.75" header="0.3" footer="0.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activeCell="G18" sqref="G18"/>
    </sheetView>
  </sheetViews>
  <sheetFormatPr defaultRowHeight="14.5" x14ac:dyDescent="0.35"/>
  <cols>
    <col min="1" max="1" width="34.7265625" bestFit="1" customWidth="1"/>
    <col min="2" max="2" width="20.7265625" customWidth="1"/>
    <col min="3" max="3" width="10.81640625" customWidth="1"/>
    <col min="4" max="4" width="8.81640625" customWidth="1"/>
    <col min="5" max="5" width="10.7265625" bestFit="1" customWidth="1"/>
    <col min="6" max="6" width="11.81640625" bestFit="1" customWidth="1"/>
    <col min="7" max="8" width="10.54296875" bestFit="1" customWidth="1"/>
    <col min="9" max="9" width="10.54296875" customWidth="1"/>
  </cols>
  <sheetData>
    <row r="1" spans="1:7" ht="15" thickBot="1" x14ac:dyDescent="0.4">
      <c r="A1" s="32" t="s">
        <v>143</v>
      </c>
      <c r="B1" s="33">
        <f>SUM(G:G)</f>
        <v>5731.18</v>
      </c>
      <c r="C1" s="35" t="str">
        <f>IF(B1=Nagłowki!H2,"OK","BŁAD")</f>
        <v>OK</v>
      </c>
    </row>
    <row r="2" spans="1:7" ht="15" thickBot="1" x14ac:dyDescent="0.4">
      <c r="A2" s="29" t="s">
        <v>144</v>
      </c>
      <c r="B2" s="34">
        <f>ROUND((SUMIFS(G:G,E:E,23)*0.23),2)</f>
        <v>1245.27</v>
      </c>
      <c r="C2" s="35" t="str">
        <f>IF(B2=SUM(Nagłowki!D:D),"OK","BŁĄD")</f>
        <v>OK</v>
      </c>
    </row>
    <row r="3" spans="1:7" ht="15" thickBot="1" x14ac:dyDescent="0.4">
      <c r="A3" s="29" t="s">
        <v>145</v>
      </c>
      <c r="B3" s="34">
        <f>ROUND(SUMIFS(G:G,E:E,8)*0.08,2)</f>
        <v>25.36</v>
      </c>
      <c r="C3" s="35" t="str">
        <f>IF(B3=SUM(Nagłowki!F:F),"OK","BŁĄD")</f>
        <v>OK</v>
      </c>
    </row>
    <row r="5" spans="1:7" x14ac:dyDescent="0.35">
      <c r="A5" s="9" t="s">
        <v>67</v>
      </c>
      <c r="B5" s="9" t="s">
        <v>68</v>
      </c>
      <c r="C5" s="9" t="s">
        <v>69</v>
      </c>
      <c r="D5" s="9" t="s">
        <v>70</v>
      </c>
      <c r="E5" s="9" t="s">
        <v>73</v>
      </c>
      <c r="F5" s="9" t="s">
        <v>74</v>
      </c>
      <c r="G5" s="10" t="s">
        <v>75</v>
      </c>
    </row>
    <row r="6" spans="1:7" x14ac:dyDescent="0.35">
      <c r="A6" s="5" t="s">
        <v>105</v>
      </c>
      <c r="B6" s="5" t="s">
        <v>105</v>
      </c>
      <c r="C6" s="5" t="s">
        <v>105</v>
      </c>
      <c r="D6" s="5" t="s">
        <v>105</v>
      </c>
      <c r="E6" s="5" t="s">
        <v>105</v>
      </c>
      <c r="F6" s="5" t="s">
        <v>105</v>
      </c>
      <c r="G6" s="11" t="s">
        <v>105</v>
      </c>
    </row>
    <row r="7" spans="1:7" x14ac:dyDescent="0.35">
      <c r="A7" s="5" t="s">
        <v>113</v>
      </c>
      <c r="B7" s="5" t="s">
        <v>110</v>
      </c>
      <c r="C7" s="5" t="s">
        <v>101</v>
      </c>
      <c r="D7" s="5">
        <v>1</v>
      </c>
      <c r="E7" s="5">
        <v>23</v>
      </c>
      <c r="F7" s="5">
        <v>132</v>
      </c>
      <c r="G7" s="11">
        <v>132</v>
      </c>
    </row>
    <row r="8" spans="1:7" x14ac:dyDescent="0.35">
      <c r="A8" s="8"/>
      <c r="B8" s="5" t="s">
        <v>94</v>
      </c>
      <c r="C8" s="5" t="s">
        <v>101</v>
      </c>
      <c r="D8" s="5">
        <v>1</v>
      </c>
      <c r="E8" s="5">
        <v>23</v>
      </c>
      <c r="F8" s="5">
        <v>1375</v>
      </c>
      <c r="G8" s="11">
        <v>1375</v>
      </c>
    </row>
    <row r="9" spans="1:7" x14ac:dyDescent="0.35">
      <c r="A9" s="8"/>
      <c r="B9" s="5" t="s">
        <v>95</v>
      </c>
      <c r="C9" s="5" t="s">
        <v>101</v>
      </c>
      <c r="D9" s="5">
        <v>1</v>
      </c>
      <c r="E9" s="5">
        <v>8</v>
      </c>
      <c r="F9" s="5">
        <v>89</v>
      </c>
      <c r="G9" s="11">
        <v>89</v>
      </c>
    </row>
    <row r="10" spans="1:7" x14ac:dyDescent="0.35">
      <c r="A10" s="8"/>
      <c r="B10" s="5" t="s">
        <v>99</v>
      </c>
      <c r="C10" s="5" t="s">
        <v>101</v>
      </c>
      <c r="D10" s="5">
        <v>1</v>
      </c>
      <c r="E10" s="5">
        <v>23</v>
      </c>
      <c r="F10" s="5">
        <v>202.4</v>
      </c>
      <c r="G10" s="11">
        <v>202.4</v>
      </c>
    </row>
    <row r="11" spans="1:7" x14ac:dyDescent="0.35">
      <c r="A11" s="8"/>
      <c r="B11" s="5" t="s">
        <v>97</v>
      </c>
      <c r="C11" s="5" t="s">
        <v>101</v>
      </c>
      <c r="D11" s="5">
        <v>1</v>
      </c>
      <c r="E11" s="5">
        <v>23</v>
      </c>
      <c r="F11" s="5">
        <v>344.54</v>
      </c>
      <c r="G11" s="11">
        <v>344.54</v>
      </c>
    </row>
    <row r="12" spans="1:7" x14ac:dyDescent="0.35">
      <c r="A12" s="5" t="s">
        <v>114</v>
      </c>
      <c r="B12" s="5" t="s">
        <v>100</v>
      </c>
      <c r="C12" s="5" t="s">
        <v>101</v>
      </c>
      <c r="D12" s="5">
        <v>1</v>
      </c>
      <c r="E12" s="5">
        <v>23</v>
      </c>
      <c r="F12" s="5">
        <v>1500</v>
      </c>
      <c r="G12" s="11">
        <v>1500</v>
      </c>
    </row>
    <row r="13" spans="1:7" x14ac:dyDescent="0.35">
      <c r="A13" s="5" t="s">
        <v>115</v>
      </c>
      <c r="B13" s="5" t="s">
        <v>96</v>
      </c>
      <c r="C13" s="5" t="s">
        <v>101</v>
      </c>
      <c r="D13" s="5">
        <v>1</v>
      </c>
      <c r="E13" s="5">
        <v>8</v>
      </c>
      <c r="F13" s="5">
        <v>147.94999999999999</v>
      </c>
      <c r="G13" s="11">
        <v>147.94999999999999</v>
      </c>
    </row>
    <row r="14" spans="1:7" x14ac:dyDescent="0.35">
      <c r="A14" s="5" t="s">
        <v>116</v>
      </c>
      <c r="B14" s="5" t="s">
        <v>95</v>
      </c>
      <c r="C14" s="5" t="s">
        <v>101</v>
      </c>
      <c r="D14" s="5">
        <v>1</v>
      </c>
      <c r="E14" s="5">
        <v>8</v>
      </c>
      <c r="F14" s="5">
        <v>80</v>
      </c>
      <c r="G14" s="11">
        <v>80</v>
      </c>
    </row>
    <row r="15" spans="1:7" x14ac:dyDescent="0.35">
      <c r="A15" s="8"/>
      <c r="B15" s="5" t="s">
        <v>97</v>
      </c>
      <c r="C15" s="5" t="s">
        <v>101</v>
      </c>
      <c r="D15" s="5">
        <v>1</v>
      </c>
      <c r="E15" s="5">
        <v>23</v>
      </c>
      <c r="F15" s="5">
        <v>344.54</v>
      </c>
      <c r="G15" s="11">
        <v>344.54</v>
      </c>
    </row>
    <row r="16" spans="1:7" x14ac:dyDescent="0.35">
      <c r="A16" s="5" t="s">
        <v>117</v>
      </c>
      <c r="B16" s="5" t="s">
        <v>98</v>
      </c>
      <c r="C16" s="5" t="s">
        <v>101</v>
      </c>
      <c r="D16" s="5">
        <v>1</v>
      </c>
      <c r="E16" s="5">
        <v>23</v>
      </c>
      <c r="F16" s="5">
        <v>253</v>
      </c>
      <c r="G16" s="11">
        <v>253</v>
      </c>
    </row>
    <row r="17" spans="1:7" x14ac:dyDescent="0.35">
      <c r="A17" s="8"/>
      <c r="B17" s="5" t="s">
        <v>122</v>
      </c>
      <c r="C17" s="5" t="s">
        <v>101</v>
      </c>
      <c r="D17" s="5">
        <v>1</v>
      </c>
      <c r="E17" s="5">
        <v>23</v>
      </c>
      <c r="F17" s="5">
        <v>583</v>
      </c>
      <c r="G17" s="11">
        <v>583</v>
      </c>
    </row>
    <row r="18" spans="1:7" x14ac:dyDescent="0.35">
      <c r="A18" s="8"/>
      <c r="B18" s="5" t="s">
        <v>123</v>
      </c>
      <c r="C18" s="5" t="s">
        <v>101</v>
      </c>
      <c r="D18" s="5">
        <v>1</v>
      </c>
      <c r="E18" s="5">
        <v>23</v>
      </c>
      <c r="F18" s="5">
        <v>19.75</v>
      </c>
      <c r="G18" s="11">
        <v>19.75</v>
      </c>
    </row>
    <row r="19" spans="1:7" x14ac:dyDescent="0.35">
      <c r="A19" s="5" t="s">
        <v>136</v>
      </c>
      <c r="B19" s="5" t="s">
        <v>110</v>
      </c>
      <c r="C19" s="5" t="s">
        <v>101</v>
      </c>
      <c r="D19" s="5">
        <v>5</v>
      </c>
      <c r="E19" s="5">
        <v>23</v>
      </c>
      <c r="F19" s="5">
        <v>132</v>
      </c>
      <c r="G19" s="11">
        <v>660</v>
      </c>
    </row>
    <row r="20" spans="1:7" x14ac:dyDescent="0.35">
      <c r="A20" s="12" t="s">
        <v>106</v>
      </c>
      <c r="B20" s="13"/>
      <c r="C20" s="13"/>
      <c r="D20" s="13"/>
      <c r="E20" s="13"/>
      <c r="F20" s="13"/>
      <c r="G20" s="14"/>
    </row>
  </sheetData>
  <conditionalFormatting sqref="C1:C3">
    <cfRule type="cellIs" dxfId="0" priority="2" operator="equal">
      <formula>"OK"</formula>
    </cfRule>
    <cfRule type="cellIs" dxfId="1" priority="1" operator="equal">
      <formula>"BŁĄD"</formula>
    </cfRule>
  </conditionalFormatting>
  <pageMargins left="0.7" right="0.7" top="0.75" bottom="0.75" header="0.3" footer="0.3"/>
  <pageSetup paperSize="9" orientation="portrait" horizontalDpi="4294967292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workbookViewId="0">
      <selection activeCell="F17" sqref="F17"/>
    </sheetView>
  </sheetViews>
  <sheetFormatPr defaultRowHeight="14.5" x14ac:dyDescent="0.35"/>
  <cols>
    <col min="1" max="1" width="10.26953125" bestFit="1" customWidth="1"/>
    <col min="2" max="2" width="17.90625" bestFit="1" customWidth="1"/>
    <col min="4" max="4" width="18.6328125" bestFit="1" customWidth="1"/>
  </cols>
  <sheetData>
    <row r="1" spans="1:4" ht="15" thickBot="1" x14ac:dyDescent="0.4">
      <c r="A1" s="27" t="s">
        <v>129</v>
      </c>
      <c r="B1" s="28"/>
      <c r="C1" s="27" t="s">
        <v>146</v>
      </c>
      <c r="D1" s="28"/>
    </row>
    <row r="2" spans="1:4" x14ac:dyDescent="0.35">
      <c r="A2" s="24" t="str">
        <f>Nagłowki!A5</f>
        <v>ns1:P_2A</v>
      </c>
      <c r="B2" s="21" t="s">
        <v>130</v>
      </c>
      <c r="C2" s="24" t="str">
        <f>Wiersze!A5</f>
        <v>ns1:P_2B</v>
      </c>
      <c r="D2" s="20" t="s">
        <v>130</v>
      </c>
    </row>
    <row r="3" spans="1:4" x14ac:dyDescent="0.35">
      <c r="A3" s="25" t="str">
        <f>Nagłowki!B5</f>
        <v>ns1:P_5B</v>
      </c>
      <c r="B3" s="22" t="s">
        <v>131</v>
      </c>
      <c r="C3" s="25" t="str">
        <f>Wiersze!B5</f>
        <v>ns1:P_7</v>
      </c>
      <c r="D3" s="19" t="s">
        <v>132</v>
      </c>
    </row>
    <row r="4" spans="1:4" x14ac:dyDescent="0.35">
      <c r="A4" s="26" t="str">
        <f>Nagłowki!C5</f>
        <v>ns1:P_13_1</v>
      </c>
      <c r="B4" s="23" t="s">
        <v>125</v>
      </c>
      <c r="C4" s="26" t="str">
        <f>Wiersze!C5</f>
        <v>ns1:P_8A</v>
      </c>
      <c r="D4" s="18" t="s">
        <v>133</v>
      </c>
    </row>
    <row r="5" spans="1:4" x14ac:dyDescent="0.35">
      <c r="A5" s="26" t="str">
        <f>Nagłowki!D5</f>
        <v>ns1:P_14_1</v>
      </c>
      <c r="B5" s="23" t="s">
        <v>124</v>
      </c>
      <c r="C5" s="26" t="str">
        <f>Wiersze!D5</f>
        <v>ns1:P_8B</v>
      </c>
      <c r="D5" s="18" t="s">
        <v>134</v>
      </c>
    </row>
    <row r="6" spans="1:4" x14ac:dyDescent="0.35">
      <c r="A6" s="26" t="str">
        <f>Nagłowki!E5</f>
        <v>ns1:P_13_2</v>
      </c>
      <c r="B6" s="23" t="s">
        <v>126</v>
      </c>
      <c r="C6" s="26" t="str">
        <f>Wiersze!E5</f>
        <v>ns1:P_12</v>
      </c>
      <c r="D6" s="18" t="s">
        <v>135</v>
      </c>
    </row>
    <row r="7" spans="1:4" x14ac:dyDescent="0.35">
      <c r="A7" s="26" t="str">
        <f>Nagłowki!F5</f>
        <v>ns1:P_14_2</v>
      </c>
      <c r="B7" s="23" t="s">
        <v>127</v>
      </c>
      <c r="C7" s="26" t="str">
        <f>Wiersze!F5</f>
        <v>ns1:P_9A</v>
      </c>
      <c r="D7" s="18" t="s">
        <v>140</v>
      </c>
    </row>
    <row r="8" spans="1:4" x14ac:dyDescent="0.35">
      <c r="A8" s="26" t="str">
        <f>Nagłowki!G5</f>
        <v>ns1:P_15</v>
      </c>
      <c r="B8" s="23" t="s">
        <v>128</v>
      </c>
      <c r="C8" s="26" t="str">
        <f>Wiersze!G5</f>
        <v>ns1:P_11</v>
      </c>
      <c r="D8" s="18" t="s">
        <v>141</v>
      </c>
    </row>
  </sheetData>
  <mergeCells count="2">
    <mergeCell ref="A1:B1"/>
    <mergeCell ref="C1:D1"/>
  </mergeCells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start</vt:lpstr>
      <vt:lpstr>dane</vt:lpstr>
      <vt:lpstr>Nagłowki</vt:lpstr>
      <vt:lpstr>Wiersze</vt:lpstr>
      <vt:lpstr>słownik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Chomuszko, Magdalena</dc:creator>
  <cp:lastModifiedBy>Chomuszko, Magdalena</cp:lastModifiedBy>
  <dcterms:created xsi:type="dcterms:W3CDTF">2017-07-01T19:02:03Z</dcterms:created>
  <dcterms:modified xsi:type="dcterms:W3CDTF">2017-07-02T16:57:37Z</dcterms:modified>
</cp:coreProperties>
</file>