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en_skoroszyt" defaultThemeVersion="124226"/>
  <bookViews>
    <workbookView xWindow="0" yWindow="0" windowWidth="23016" windowHeight="9348" activeTab="1"/>
  </bookViews>
  <sheets>
    <sheet name="start" sheetId="8" r:id="rId1"/>
    <sheet name="dekrety" sheetId="1" r:id="rId2"/>
    <sheet name="ZOiS" sheetId="7" r:id="rId3"/>
    <sheet name="plan kont" sheetId="6" r:id="rId4"/>
    <sheet name="zapisy" sheetId="9" r:id="rId5"/>
  </sheets>
  <definedNames>
    <definedName name="_xlnm._FilterDatabase" localSheetId="1" hidden="1">dekrety!$B$2:$F$89</definedName>
    <definedName name="_xlnm._FilterDatabase" localSheetId="4" hidden="1">zapisy!$C$2:$F$89</definedName>
    <definedName name="lista">'plan kont'!$B$3:$B$136</definedName>
  </definedNames>
  <calcPr calcId="152511"/>
</workbook>
</file>

<file path=xl/calcChain.xml><?xml version="1.0" encoding="utf-8"?>
<calcChain xmlns="http://schemas.openxmlformats.org/spreadsheetml/2006/main">
  <c r="B4" i="9" l="1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3" i="9"/>
  <c r="C4" i="9"/>
  <c r="E4" i="9"/>
  <c r="F4" i="9"/>
  <c r="C5" i="9"/>
  <c r="E5" i="9"/>
  <c r="F5" i="9"/>
  <c r="C6" i="9"/>
  <c r="E6" i="9"/>
  <c r="F6" i="9"/>
  <c r="C7" i="9"/>
  <c r="E7" i="9"/>
  <c r="F7" i="9"/>
  <c r="C8" i="9"/>
  <c r="E8" i="9"/>
  <c r="F8" i="9"/>
  <c r="C9" i="9"/>
  <c r="D9" i="9"/>
  <c r="E9" i="9"/>
  <c r="F9" i="9"/>
  <c r="C10" i="9"/>
  <c r="D10" i="9"/>
  <c r="E10" i="9"/>
  <c r="F10" i="9"/>
  <c r="C11" i="9"/>
  <c r="D11" i="9"/>
  <c r="E11" i="9"/>
  <c r="F11" i="9"/>
  <c r="C12" i="9"/>
  <c r="D12" i="9"/>
  <c r="E12" i="9"/>
  <c r="F12" i="9"/>
  <c r="C13" i="9"/>
  <c r="D13" i="9"/>
  <c r="E13" i="9"/>
  <c r="F13" i="9"/>
  <c r="C14" i="9"/>
  <c r="D14" i="9"/>
  <c r="E14" i="9"/>
  <c r="F14" i="9"/>
  <c r="C15" i="9"/>
  <c r="D15" i="9"/>
  <c r="E15" i="9"/>
  <c r="F15" i="9"/>
  <c r="C16" i="9"/>
  <c r="D16" i="9"/>
  <c r="E16" i="9"/>
  <c r="F16" i="9"/>
  <c r="C17" i="9"/>
  <c r="D17" i="9"/>
  <c r="E17" i="9"/>
  <c r="F17" i="9"/>
  <c r="C18" i="9"/>
  <c r="D18" i="9"/>
  <c r="E18" i="9"/>
  <c r="F18" i="9"/>
  <c r="C19" i="9"/>
  <c r="D19" i="9"/>
  <c r="E19" i="9"/>
  <c r="F19" i="9"/>
  <c r="C20" i="9"/>
  <c r="D20" i="9"/>
  <c r="E20" i="9"/>
  <c r="F20" i="9"/>
  <c r="C21" i="9"/>
  <c r="D21" i="9"/>
  <c r="E21" i="9"/>
  <c r="F21" i="9"/>
  <c r="C22" i="9"/>
  <c r="D22" i="9"/>
  <c r="E22" i="9"/>
  <c r="F22" i="9"/>
  <c r="C23" i="9"/>
  <c r="D23" i="9"/>
  <c r="E23" i="9"/>
  <c r="F23" i="9"/>
  <c r="C24" i="9"/>
  <c r="D24" i="9"/>
  <c r="E24" i="9"/>
  <c r="F24" i="9"/>
  <c r="C25" i="9"/>
  <c r="D25" i="9"/>
  <c r="E25" i="9"/>
  <c r="F25" i="9"/>
  <c r="C26" i="9"/>
  <c r="D26" i="9"/>
  <c r="E26" i="9"/>
  <c r="F26" i="9"/>
  <c r="C27" i="9"/>
  <c r="D27" i="9"/>
  <c r="E27" i="9"/>
  <c r="F27" i="9"/>
  <c r="C28" i="9"/>
  <c r="D28" i="9"/>
  <c r="E28" i="9"/>
  <c r="F28" i="9"/>
  <c r="C29" i="9"/>
  <c r="D29" i="9"/>
  <c r="E29" i="9"/>
  <c r="F29" i="9"/>
  <c r="C30" i="9"/>
  <c r="D30" i="9"/>
  <c r="E30" i="9"/>
  <c r="F30" i="9"/>
  <c r="C31" i="9"/>
  <c r="D31" i="9"/>
  <c r="E31" i="9"/>
  <c r="F31" i="9"/>
  <c r="C32" i="9"/>
  <c r="D32" i="9"/>
  <c r="E32" i="9"/>
  <c r="F32" i="9"/>
  <c r="C33" i="9"/>
  <c r="D33" i="9"/>
  <c r="E33" i="9"/>
  <c r="F33" i="9"/>
  <c r="C34" i="9"/>
  <c r="D34" i="9"/>
  <c r="E34" i="9"/>
  <c r="F34" i="9"/>
  <c r="C35" i="9"/>
  <c r="D35" i="9"/>
  <c r="E35" i="9"/>
  <c r="F35" i="9"/>
  <c r="C36" i="9"/>
  <c r="D36" i="9"/>
  <c r="E36" i="9"/>
  <c r="F36" i="9"/>
  <c r="C37" i="9"/>
  <c r="D37" i="9"/>
  <c r="E37" i="9"/>
  <c r="F37" i="9"/>
  <c r="C38" i="9"/>
  <c r="D38" i="9"/>
  <c r="E38" i="9"/>
  <c r="F38" i="9"/>
  <c r="C39" i="9"/>
  <c r="D39" i="9"/>
  <c r="E39" i="9"/>
  <c r="F39" i="9"/>
  <c r="C40" i="9"/>
  <c r="D40" i="9"/>
  <c r="E40" i="9"/>
  <c r="F40" i="9"/>
  <c r="C41" i="9"/>
  <c r="D41" i="9"/>
  <c r="E41" i="9"/>
  <c r="F41" i="9"/>
  <c r="C42" i="9"/>
  <c r="D42" i="9"/>
  <c r="E42" i="9"/>
  <c r="F42" i="9"/>
  <c r="C43" i="9"/>
  <c r="D43" i="9"/>
  <c r="E43" i="9"/>
  <c r="F43" i="9"/>
  <c r="C44" i="9"/>
  <c r="D44" i="9"/>
  <c r="E44" i="9"/>
  <c r="F44" i="9"/>
  <c r="C45" i="9"/>
  <c r="D45" i="9"/>
  <c r="E45" i="9"/>
  <c r="F45" i="9"/>
  <c r="C46" i="9"/>
  <c r="D46" i="9"/>
  <c r="E46" i="9"/>
  <c r="F46" i="9"/>
  <c r="C47" i="9"/>
  <c r="D47" i="9"/>
  <c r="E47" i="9"/>
  <c r="F47" i="9"/>
  <c r="C48" i="9"/>
  <c r="D48" i="9"/>
  <c r="E48" i="9"/>
  <c r="F48" i="9"/>
  <c r="C49" i="9"/>
  <c r="D49" i="9"/>
  <c r="E49" i="9"/>
  <c r="F49" i="9"/>
  <c r="C50" i="9"/>
  <c r="D50" i="9"/>
  <c r="E50" i="9"/>
  <c r="F50" i="9"/>
  <c r="C51" i="9"/>
  <c r="D51" i="9"/>
  <c r="E51" i="9"/>
  <c r="F51" i="9"/>
  <c r="C52" i="9"/>
  <c r="D52" i="9"/>
  <c r="E52" i="9"/>
  <c r="F52" i="9"/>
  <c r="C53" i="9"/>
  <c r="D53" i="9"/>
  <c r="E53" i="9"/>
  <c r="F53" i="9"/>
  <c r="C54" i="9"/>
  <c r="D54" i="9"/>
  <c r="E54" i="9"/>
  <c r="F54" i="9"/>
  <c r="C55" i="9"/>
  <c r="D55" i="9"/>
  <c r="E55" i="9"/>
  <c r="F55" i="9"/>
  <c r="C56" i="9"/>
  <c r="D56" i="9"/>
  <c r="E56" i="9"/>
  <c r="F56" i="9"/>
  <c r="C57" i="9"/>
  <c r="D57" i="9"/>
  <c r="E57" i="9"/>
  <c r="F57" i="9"/>
  <c r="C58" i="9"/>
  <c r="D58" i="9"/>
  <c r="E58" i="9"/>
  <c r="F58" i="9"/>
  <c r="C59" i="9"/>
  <c r="D59" i="9"/>
  <c r="E59" i="9"/>
  <c r="F59" i="9"/>
  <c r="C60" i="9"/>
  <c r="D60" i="9"/>
  <c r="E60" i="9"/>
  <c r="F60" i="9"/>
  <c r="C61" i="9"/>
  <c r="D61" i="9"/>
  <c r="E61" i="9"/>
  <c r="F61" i="9"/>
  <c r="C62" i="9"/>
  <c r="D62" i="9"/>
  <c r="E62" i="9"/>
  <c r="F62" i="9"/>
  <c r="C63" i="9"/>
  <c r="D63" i="9"/>
  <c r="E63" i="9"/>
  <c r="F63" i="9"/>
  <c r="C64" i="9"/>
  <c r="D64" i="9"/>
  <c r="E64" i="9"/>
  <c r="F64" i="9"/>
  <c r="C65" i="9"/>
  <c r="D65" i="9"/>
  <c r="E65" i="9"/>
  <c r="F65" i="9"/>
  <c r="C66" i="9"/>
  <c r="D66" i="9"/>
  <c r="E66" i="9"/>
  <c r="F66" i="9"/>
  <c r="C67" i="9"/>
  <c r="D67" i="9"/>
  <c r="E67" i="9"/>
  <c r="F67" i="9"/>
  <c r="C68" i="9"/>
  <c r="D68" i="9"/>
  <c r="E68" i="9"/>
  <c r="F68" i="9"/>
  <c r="C69" i="9"/>
  <c r="D69" i="9"/>
  <c r="E69" i="9"/>
  <c r="F69" i="9"/>
  <c r="C70" i="9"/>
  <c r="D70" i="9"/>
  <c r="E70" i="9"/>
  <c r="F70" i="9"/>
  <c r="C71" i="9"/>
  <c r="D71" i="9"/>
  <c r="E71" i="9"/>
  <c r="F71" i="9"/>
  <c r="C72" i="9"/>
  <c r="D72" i="9"/>
  <c r="E72" i="9"/>
  <c r="F72" i="9"/>
  <c r="C73" i="9"/>
  <c r="D73" i="9"/>
  <c r="E73" i="9"/>
  <c r="F73" i="9"/>
  <c r="C74" i="9"/>
  <c r="D74" i="9"/>
  <c r="E74" i="9"/>
  <c r="F74" i="9"/>
  <c r="C75" i="9"/>
  <c r="D75" i="9"/>
  <c r="E75" i="9"/>
  <c r="F75" i="9"/>
  <c r="C76" i="9"/>
  <c r="D76" i="9"/>
  <c r="E76" i="9"/>
  <c r="F76" i="9"/>
  <c r="C77" i="9"/>
  <c r="D77" i="9"/>
  <c r="E77" i="9"/>
  <c r="F77" i="9"/>
  <c r="C78" i="9"/>
  <c r="D78" i="9"/>
  <c r="E78" i="9"/>
  <c r="F78" i="9"/>
  <c r="C79" i="9"/>
  <c r="D79" i="9"/>
  <c r="E79" i="9"/>
  <c r="F79" i="9"/>
  <c r="C80" i="9"/>
  <c r="D80" i="9"/>
  <c r="E80" i="9"/>
  <c r="F80" i="9"/>
  <c r="C81" i="9"/>
  <c r="D81" i="9"/>
  <c r="E81" i="9"/>
  <c r="F81" i="9"/>
  <c r="C82" i="9"/>
  <c r="D82" i="9"/>
  <c r="E82" i="9"/>
  <c r="F82" i="9"/>
  <c r="C83" i="9"/>
  <c r="D83" i="9"/>
  <c r="E83" i="9"/>
  <c r="F83" i="9"/>
  <c r="C84" i="9"/>
  <c r="D84" i="9"/>
  <c r="E84" i="9"/>
  <c r="F84" i="9"/>
  <c r="C85" i="9"/>
  <c r="D85" i="9"/>
  <c r="E85" i="9"/>
  <c r="F85" i="9"/>
  <c r="C86" i="9"/>
  <c r="D86" i="9"/>
  <c r="E86" i="9"/>
  <c r="F86" i="9"/>
  <c r="C87" i="9"/>
  <c r="D87" i="9"/>
  <c r="E87" i="9"/>
  <c r="F87" i="9"/>
  <c r="C88" i="9"/>
  <c r="D88" i="9"/>
  <c r="E88" i="9"/>
  <c r="F88" i="9"/>
  <c r="C89" i="9"/>
  <c r="D89" i="9"/>
  <c r="E89" i="9"/>
  <c r="F89" i="9"/>
  <c r="E3" i="9"/>
  <c r="F3" i="9"/>
  <c r="C3" i="9"/>
  <c r="F90" i="9" l="1"/>
  <c r="E90" i="9"/>
  <c r="D3" i="1"/>
  <c r="D3" i="9" s="1"/>
  <c r="D85" i="1" l="1"/>
  <c r="D86" i="1"/>
  <c r="D87" i="1" l="1"/>
  <c r="D88" i="1"/>
  <c r="D82" i="1"/>
  <c r="D83" i="1"/>
  <c r="D84" i="1"/>
  <c r="D77" i="1"/>
  <c r="D78" i="1"/>
  <c r="D79" i="1"/>
  <c r="D80" i="1"/>
  <c r="D81" i="1"/>
  <c r="D89" i="1"/>
  <c r="D76" i="1"/>
  <c r="D74" i="1"/>
  <c r="D75" i="1"/>
  <c r="D67" i="1"/>
  <c r="D63" i="1"/>
  <c r="D64" i="1"/>
  <c r="D65" i="1"/>
  <c r="D66" i="1"/>
  <c r="C114" i="7" l="1"/>
  <c r="D114" i="7"/>
  <c r="E114" i="7"/>
  <c r="F114" i="7"/>
  <c r="H114" i="7" l="1"/>
  <c r="G114" i="7"/>
  <c r="C109" i="7"/>
  <c r="D109" i="7"/>
  <c r="E109" i="7"/>
  <c r="F109" i="7"/>
  <c r="C110" i="7"/>
  <c r="D110" i="7"/>
  <c r="E110" i="7"/>
  <c r="F110" i="7"/>
  <c r="C111" i="7"/>
  <c r="D111" i="7"/>
  <c r="E111" i="7"/>
  <c r="F111" i="7"/>
  <c r="C112" i="7"/>
  <c r="D112" i="7"/>
  <c r="E112" i="7"/>
  <c r="F112" i="7"/>
  <c r="C113" i="7"/>
  <c r="D113" i="7"/>
  <c r="E113" i="7"/>
  <c r="F113" i="7"/>
  <c r="C115" i="7"/>
  <c r="D115" i="7"/>
  <c r="E115" i="7"/>
  <c r="F115" i="7"/>
  <c r="C116" i="7"/>
  <c r="D116" i="7"/>
  <c r="E116" i="7"/>
  <c r="F116" i="7"/>
  <c r="C91" i="7"/>
  <c r="D91" i="7"/>
  <c r="E91" i="7"/>
  <c r="F91" i="7"/>
  <c r="D46" i="1"/>
  <c r="D47" i="1"/>
  <c r="D48" i="1"/>
  <c r="D49" i="1"/>
  <c r="D19" i="1"/>
  <c r="D20" i="1"/>
  <c r="D21" i="1"/>
  <c r="D17" i="1"/>
  <c r="D22" i="1"/>
  <c r="D23" i="1"/>
  <c r="G112" i="7" l="1"/>
  <c r="G113" i="7"/>
  <c r="G109" i="7"/>
  <c r="G111" i="7"/>
  <c r="H113" i="7"/>
  <c r="H111" i="7"/>
  <c r="G110" i="7"/>
  <c r="H109" i="7"/>
  <c r="H112" i="7"/>
  <c r="H110" i="7"/>
  <c r="H116" i="7"/>
  <c r="H115" i="7"/>
  <c r="G115" i="7"/>
  <c r="G116" i="7"/>
  <c r="G91" i="7"/>
  <c r="H91" i="7"/>
  <c r="B60" i="7"/>
  <c r="D57" i="1"/>
  <c r="D58" i="1"/>
  <c r="D59" i="1"/>
  <c r="D68" i="1"/>
  <c r="D69" i="1"/>
  <c r="D70" i="1"/>
  <c r="D71" i="1"/>
  <c r="D72" i="1"/>
  <c r="D56" i="1"/>
  <c r="D60" i="1"/>
  <c r="D61" i="1"/>
  <c r="D62" i="1"/>
  <c r="D73" i="1"/>
  <c r="D52" i="1"/>
  <c r="D53" i="1"/>
  <c r="D54" i="1"/>
  <c r="D55" i="1"/>
  <c r="D38" i="1"/>
  <c r="D39" i="1"/>
  <c r="D40" i="1"/>
  <c r="D41" i="1"/>
  <c r="D42" i="1"/>
  <c r="D43" i="1"/>
  <c r="D44" i="1"/>
  <c r="D45" i="1"/>
  <c r="D50" i="1"/>
  <c r="D51" i="1"/>
  <c r="D27" i="1"/>
  <c r="D28" i="1"/>
  <c r="D29" i="1"/>
  <c r="D30" i="1"/>
  <c r="D31" i="1"/>
  <c r="D32" i="1"/>
  <c r="D33" i="1"/>
  <c r="D34" i="1"/>
  <c r="D35" i="1"/>
  <c r="D36" i="1"/>
  <c r="D37" i="1"/>
  <c r="D4" i="1" l="1"/>
  <c r="D4" i="9" s="1"/>
  <c r="D5" i="1"/>
  <c r="D5" i="9" s="1"/>
  <c r="D6" i="1"/>
  <c r="D6" i="9" s="1"/>
  <c r="D7" i="1"/>
  <c r="D7" i="9" s="1"/>
  <c r="D8" i="1"/>
  <c r="D8" i="9" s="1"/>
  <c r="D9" i="1"/>
  <c r="D10" i="1"/>
  <c r="D11" i="1"/>
  <c r="D12" i="1"/>
  <c r="D13" i="1"/>
  <c r="D14" i="1"/>
  <c r="D15" i="1"/>
  <c r="D16" i="1"/>
  <c r="D18" i="1"/>
  <c r="D24" i="1"/>
  <c r="D25" i="1"/>
  <c r="D26" i="1"/>
  <c r="B66" i="7" l="1"/>
  <c r="B62" i="7" l="1"/>
  <c r="B65" i="7"/>
  <c r="B128" i="7" l="1"/>
  <c r="B129" i="7"/>
  <c r="B130" i="7"/>
  <c r="B131" i="7"/>
  <c r="B132" i="7"/>
  <c r="B133" i="7"/>
  <c r="B53" i="7"/>
  <c r="F90" i="1" l="1"/>
  <c r="E90" i="1"/>
  <c r="J2" i="1" l="1"/>
  <c r="K2" i="1"/>
  <c r="B56" i="7"/>
  <c r="B57" i="7"/>
  <c r="B58" i="7"/>
  <c r="B59" i="7"/>
  <c r="B61" i="7"/>
  <c r="B67" i="7"/>
  <c r="B68" i="7"/>
  <c r="B69" i="7"/>
  <c r="B70" i="7"/>
  <c r="B73" i="7"/>
  <c r="B81" i="7"/>
  <c r="B93" i="7"/>
  <c r="B96" i="7"/>
  <c r="B104" i="7"/>
  <c r="B107" i="7"/>
  <c r="B117" i="7"/>
  <c r="B118" i="7"/>
  <c r="B119" i="7"/>
  <c r="B120" i="7"/>
  <c r="B121" i="7"/>
  <c r="B122" i="7"/>
  <c r="B123" i="7"/>
  <c r="B124" i="7"/>
  <c r="B125" i="7"/>
  <c r="B126" i="7"/>
  <c r="B127" i="7"/>
  <c r="B47" i="7"/>
  <c r="B48" i="7"/>
  <c r="B49" i="7"/>
  <c r="B50" i="7"/>
  <c r="B51" i="7"/>
  <c r="B52" i="7"/>
  <c r="B26" i="7"/>
  <c r="B32" i="7"/>
  <c r="B46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1" i="7"/>
  <c r="B22" i="7"/>
  <c r="B25" i="7"/>
  <c r="B4" i="7"/>
  <c r="H2" i="1" l="1"/>
  <c r="C45" i="7" l="1"/>
  <c r="C69" i="7"/>
  <c r="C8" i="7"/>
  <c r="D78" i="7"/>
  <c r="D128" i="7"/>
  <c r="D90" i="7"/>
  <c r="D102" i="7"/>
  <c r="D18" i="7"/>
  <c r="D95" i="7"/>
  <c r="D122" i="7"/>
  <c r="C89" i="7"/>
  <c r="C43" i="7"/>
  <c r="D106" i="7"/>
  <c r="C127" i="7"/>
  <c r="D35" i="7"/>
  <c r="C66" i="7"/>
  <c r="C117" i="7"/>
  <c r="C78" i="7"/>
  <c r="D23" i="7"/>
  <c r="D16" i="7"/>
  <c r="C126" i="7"/>
  <c r="D80" i="7"/>
  <c r="C16" i="7"/>
  <c r="D83" i="7"/>
  <c r="D68" i="7"/>
  <c r="C92" i="7"/>
  <c r="D88" i="7"/>
  <c r="C125" i="7"/>
  <c r="C54" i="7"/>
  <c r="D66" i="7"/>
  <c r="D51" i="7"/>
  <c r="D53" i="7"/>
  <c r="C55" i="7"/>
  <c r="C48" i="7"/>
  <c r="D6" i="7"/>
  <c r="C88" i="7"/>
  <c r="C131" i="7"/>
  <c r="D67" i="7"/>
  <c r="D121" i="7"/>
  <c r="C41" i="7"/>
  <c r="C17" i="7"/>
  <c r="C20" i="7"/>
  <c r="D28" i="7"/>
  <c r="D47" i="7"/>
  <c r="D123" i="7"/>
  <c r="C19" i="7"/>
  <c r="C35" i="7"/>
  <c r="D98" i="7"/>
  <c r="D21" i="7"/>
  <c r="D44" i="7"/>
  <c r="D63" i="7"/>
  <c r="D19" i="7"/>
  <c r="C72" i="7"/>
  <c r="C53" i="7"/>
  <c r="C122" i="7"/>
  <c r="D7" i="7"/>
  <c r="C44" i="7"/>
  <c r="C76" i="7"/>
  <c r="D64" i="7"/>
  <c r="C47" i="7"/>
  <c r="C83" i="7"/>
  <c r="D20" i="7"/>
  <c r="D130" i="7"/>
  <c r="C99" i="7"/>
  <c r="C124" i="7"/>
  <c r="D17" i="7"/>
  <c r="D40" i="7"/>
  <c r="D29" i="7"/>
  <c r="C36" i="7"/>
  <c r="D31" i="7"/>
  <c r="C68" i="7"/>
  <c r="D54" i="7"/>
  <c r="D127" i="7"/>
  <c r="C58" i="7"/>
  <c r="D79" i="7"/>
  <c r="C67" i="7"/>
  <c r="C75" i="7"/>
  <c r="D25" i="7"/>
  <c r="C121" i="7"/>
  <c r="C86" i="7"/>
  <c r="D24" i="7"/>
  <c r="C123" i="7"/>
  <c r="C98" i="7"/>
  <c r="C129" i="7"/>
  <c r="D9" i="7"/>
  <c r="D55" i="7"/>
  <c r="D126" i="7"/>
  <c r="D119" i="7"/>
  <c r="D76" i="7"/>
  <c r="D10" i="7"/>
  <c r="C42" i="7"/>
  <c r="D65" i="7"/>
  <c r="D120" i="7"/>
  <c r="C95" i="7"/>
  <c r="C30" i="7"/>
  <c r="D48" i="7"/>
  <c r="C85" i="7"/>
  <c r="D72" i="7"/>
  <c r="C6" i="7"/>
  <c r="C90" i="7"/>
  <c r="C38" i="7"/>
  <c r="C103" i="7"/>
  <c r="D30" i="7"/>
  <c r="D92" i="7"/>
  <c r="D77" i="7"/>
  <c r="C18" i="7"/>
  <c r="D15" i="7"/>
  <c r="C63" i="7"/>
  <c r="C64" i="7"/>
  <c r="C23" i="7"/>
  <c r="D45" i="7"/>
  <c r="C14" i="7"/>
  <c r="D117" i="7"/>
  <c r="D85" i="7"/>
  <c r="C102" i="7"/>
  <c r="D39" i="7"/>
  <c r="D52" i="7"/>
  <c r="D99" i="7"/>
  <c r="C118" i="7"/>
  <c r="D133" i="7"/>
  <c r="D132" i="7"/>
  <c r="C133" i="7"/>
  <c r="C10" i="7"/>
  <c r="C128" i="7"/>
  <c r="D131" i="7"/>
  <c r="C87" i="7"/>
  <c r="C7" i="7"/>
  <c r="D58" i="7"/>
  <c r="C79" i="7"/>
  <c r="C60" i="7"/>
  <c r="D43" i="7"/>
  <c r="C59" i="7"/>
  <c r="C31" i="7"/>
  <c r="D14" i="7"/>
  <c r="D8" i="7"/>
  <c r="C132" i="7"/>
  <c r="D86" i="7"/>
  <c r="D125" i="7"/>
  <c r="C130" i="7"/>
  <c r="D89" i="7"/>
  <c r="D11" i="7"/>
  <c r="D59" i="7"/>
  <c r="C51" i="7"/>
  <c r="C39" i="7"/>
  <c r="D124" i="7"/>
  <c r="C28" i="7"/>
  <c r="C11" i="7"/>
  <c r="C21" i="7"/>
  <c r="C25" i="7"/>
  <c r="D103" i="7"/>
  <c r="D42" i="7"/>
  <c r="D75" i="7"/>
  <c r="C119" i="7"/>
  <c r="D38" i="7"/>
  <c r="C37" i="7"/>
  <c r="C80" i="7"/>
  <c r="D129" i="7"/>
  <c r="C34" i="7"/>
  <c r="C77" i="7"/>
  <c r="C22" i="7"/>
  <c r="D36" i="7"/>
  <c r="C40" i="7"/>
  <c r="D34" i="7"/>
  <c r="C120" i="7"/>
  <c r="D41" i="7"/>
  <c r="C52" i="7"/>
  <c r="C15" i="7"/>
  <c r="C84" i="7"/>
  <c r="D37" i="7"/>
  <c r="D118" i="7"/>
  <c r="D84" i="7"/>
  <c r="D69" i="7"/>
  <c r="D60" i="7"/>
  <c r="C65" i="7"/>
  <c r="D87" i="7"/>
  <c r="D22" i="7"/>
  <c r="C29" i="7"/>
  <c r="C24" i="7"/>
  <c r="C9" i="7"/>
  <c r="C106" i="7"/>
  <c r="C62" i="7"/>
  <c r="E51" i="7"/>
  <c r="C101" i="7"/>
  <c r="E40" i="7"/>
  <c r="E83" i="7"/>
  <c r="E122" i="7"/>
  <c r="E123" i="7"/>
  <c r="F11" i="7"/>
  <c r="E119" i="7"/>
  <c r="D62" i="7"/>
  <c r="E60" i="7"/>
  <c r="E106" i="7"/>
  <c r="F126" i="7"/>
  <c r="C82" i="7"/>
  <c r="F30" i="7"/>
  <c r="E20" i="7"/>
  <c r="E39" i="7"/>
  <c r="E25" i="7"/>
  <c r="D105" i="7"/>
  <c r="D57" i="7"/>
  <c r="C108" i="7"/>
  <c r="C107" i="7" s="1"/>
  <c r="E124" i="7"/>
  <c r="E126" i="7"/>
  <c r="F133" i="7"/>
  <c r="E24" i="7"/>
  <c r="F14" i="7"/>
  <c r="F19" i="7"/>
  <c r="E128" i="7"/>
  <c r="F53" i="7"/>
  <c r="F23" i="7"/>
  <c r="E41" i="7"/>
  <c r="F76" i="7"/>
  <c r="F89" i="7"/>
  <c r="E44" i="7"/>
  <c r="C13" i="7"/>
  <c r="F22" i="7"/>
  <c r="E15" i="7"/>
  <c r="E120" i="7"/>
  <c r="E52" i="7"/>
  <c r="E14" i="7"/>
  <c r="E72" i="7"/>
  <c r="F88" i="7"/>
  <c r="E42" i="7"/>
  <c r="F87" i="7"/>
  <c r="F31" i="7"/>
  <c r="F129" i="7"/>
  <c r="C71" i="7"/>
  <c r="F16" i="7"/>
  <c r="F122" i="7"/>
  <c r="F64" i="7"/>
  <c r="E29" i="7"/>
  <c r="E22" i="7"/>
  <c r="E38" i="7"/>
  <c r="E63" i="7"/>
  <c r="E54" i="7"/>
  <c r="F132" i="7"/>
  <c r="F43" i="7"/>
  <c r="E67" i="7"/>
  <c r="F25" i="7"/>
  <c r="F58" i="7"/>
  <c r="F120" i="7"/>
  <c r="F8" i="7"/>
  <c r="E92" i="7"/>
  <c r="E89" i="7"/>
  <c r="E77" i="7"/>
  <c r="F90" i="7"/>
  <c r="E99" i="7"/>
  <c r="F51" i="7"/>
  <c r="E76" i="7"/>
  <c r="E17" i="7"/>
  <c r="F103" i="7"/>
  <c r="F42" i="7"/>
  <c r="F99" i="7"/>
  <c r="C74" i="7"/>
  <c r="E30" i="7"/>
  <c r="F86" i="7"/>
  <c r="E55" i="7"/>
  <c r="F66" i="7"/>
  <c r="E88" i="7"/>
  <c r="F15" i="7"/>
  <c r="F79" i="7"/>
  <c r="C97" i="7"/>
  <c r="E132" i="7"/>
  <c r="F37" i="7"/>
  <c r="E86" i="7"/>
  <c r="F38" i="7"/>
  <c r="F119" i="7"/>
  <c r="D33" i="7"/>
  <c r="F94" i="7"/>
  <c r="E98" i="7"/>
  <c r="E69" i="7"/>
  <c r="E87" i="7"/>
  <c r="C50" i="7"/>
  <c r="D101" i="7"/>
  <c r="F52" i="7"/>
  <c r="F121" i="7"/>
  <c r="F10" i="7"/>
  <c r="F125" i="7"/>
  <c r="F24" i="7"/>
  <c r="F63" i="7"/>
  <c r="E6" i="7"/>
  <c r="F57" i="7"/>
  <c r="E11" i="7"/>
  <c r="E84" i="7"/>
  <c r="F67" i="7"/>
  <c r="F71" i="7"/>
  <c r="E45" i="7"/>
  <c r="E7" i="7"/>
  <c r="E43" i="7"/>
  <c r="F54" i="7"/>
  <c r="F36" i="7"/>
  <c r="F34" i="7"/>
  <c r="F41" i="7"/>
  <c r="F131" i="7"/>
  <c r="D97" i="7"/>
  <c r="F92" i="7"/>
  <c r="E85" i="7"/>
  <c r="E16" i="7"/>
  <c r="E10" i="7"/>
  <c r="E133" i="7"/>
  <c r="E75" i="7"/>
  <c r="E35" i="7"/>
  <c r="F118" i="7"/>
  <c r="F69" i="7"/>
  <c r="F45" i="7"/>
  <c r="E21" i="7"/>
  <c r="F124" i="7"/>
  <c r="E48" i="7"/>
  <c r="D94" i="7"/>
  <c r="D93" i="7" s="1"/>
  <c r="F128" i="7"/>
  <c r="E47" i="7"/>
  <c r="E90" i="7"/>
  <c r="E68" i="7"/>
  <c r="D74" i="7"/>
  <c r="E34" i="7"/>
  <c r="F39" i="7"/>
  <c r="E131" i="7"/>
  <c r="F117" i="7"/>
  <c r="F74" i="7"/>
  <c r="F33" i="7"/>
  <c r="E62" i="7"/>
  <c r="F80" i="7"/>
  <c r="E118" i="7"/>
  <c r="F29" i="7"/>
  <c r="F75" i="7"/>
  <c r="D27" i="7"/>
  <c r="E59" i="7"/>
  <c r="F55" i="7"/>
  <c r="E19" i="7"/>
  <c r="D82" i="7"/>
  <c r="C27" i="7"/>
  <c r="F40" i="7"/>
  <c r="D13" i="7"/>
  <c r="F130" i="7"/>
  <c r="F6" i="7"/>
  <c r="E23" i="7"/>
  <c r="F108" i="7"/>
  <c r="F107" i="7" s="1"/>
  <c r="F106" i="7"/>
  <c r="F127" i="7"/>
  <c r="E127" i="7"/>
  <c r="E125" i="7"/>
  <c r="C33" i="7"/>
  <c r="F85" i="7"/>
  <c r="E33" i="7"/>
  <c r="E129" i="7"/>
  <c r="F97" i="7"/>
  <c r="F20" i="7"/>
  <c r="F95" i="7"/>
  <c r="F102" i="7"/>
  <c r="C57" i="7"/>
  <c r="D108" i="7"/>
  <c r="D107" i="7" s="1"/>
  <c r="E103" i="7"/>
  <c r="E117" i="7"/>
  <c r="E57" i="7"/>
  <c r="F123" i="7"/>
  <c r="F72" i="7"/>
  <c r="F68" i="7"/>
  <c r="F82" i="7"/>
  <c r="F98" i="7"/>
  <c r="D71" i="7"/>
  <c r="E18" i="7"/>
  <c r="F59" i="7"/>
  <c r="E121" i="7"/>
  <c r="E28" i="7"/>
  <c r="E94" i="7"/>
  <c r="E130" i="7"/>
  <c r="E102" i="7"/>
  <c r="F7" i="7"/>
  <c r="F48" i="7"/>
  <c r="E65" i="7"/>
  <c r="E78" i="7"/>
  <c r="E13" i="7"/>
  <c r="F27" i="7"/>
  <c r="E27" i="7"/>
  <c r="F50" i="7"/>
  <c r="C105" i="7"/>
  <c r="F9" i="7"/>
  <c r="F44" i="7"/>
  <c r="E101" i="7"/>
  <c r="F84" i="7"/>
  <c r="E58" i="7"/>
  <c r="E108" i="7"/>
  <c r="E107" i="7" s="1"/>
  <c r="F47" i="7"/>
  <c r="F78" i="7"/>
  <c r="E66" i="7"/>
  <c r="F28" i="7"/>
  <c r="F18" i="7"/>
  <c r="E8" i="7"/>
  <c r="E9" i="7"/>
  <c r="E53" i="7"/>
  <c r="F62" i="7"/>
  <c r="E105" i="7"/>
  <c r="F101" i="7"/>
  <c r="F5" i="7"/>
  <c r="E5" i="7"/>
  <c r="F65" i="7"/>
  <c r="D50" i="7"/>
  <c r="E64" i="7"/>
  <c r="E80" i="7"/>
  <c r="E31" i="7"/>
  <c r="F77" i="7"/>
  <c r="F21" i="7"/>
  <c r="F60" i="7"/>
  <c r="E97" i="7"/>
  <c r="C94" i="7"/>
  <c r="F13" i="7"/>
  <c r="F105" i="7"/>
  <c r="E82" i="7"/>
  <c r="F17" i="7"/>
  <c r="E79" i="7"/>
  <c r="E95" i="7"/>
  <c r="E36" i="7"/>
  <c r="E71" i="7"/>
  <c r="D5" i="7"/>
  <c r="F35" i="7"/>
  <c r="F83" i="7"/>
  <c r="E37" i="7"/>
  <c r="E74" i="7"/>
  <c r="E50" i="7"/>
  <c r="C5" i="7"/>
  <c r="E104" i="7" l="1"/>
  <c r="E32" i="7"/>
  <c r="D32" i="7"/>
  <c r="C4" i="7"/>
  <c r="H7" i="7"/>
  <c r="D104" i="7"/>
  <c r="H17" i="7"/>
  <c r="D61" i="7"/>
  <c r="F93" i="7"/>
  <c r="G78" i="7"/>
  <c r="G130" i="7"/>
  <c r="C70" i="7"/>
  <c r="G36" i="7"/>
  <c r="G127" i="7"/>
  <c r="H6" i="7"/>
  <c r="H119" i="7"/>
  <c r="G37" i="7"/>
  <c r="G94" i="7"/>
  <c r="H23" i="7"/>
  <c r="C56" i="7"/>
  <c r="H35" i="7"/>
  <c r="G95" i="7"/>
  <c r="F104" i="7"/>
  <c r="D70" i="7"/>
  <c r="F70" i="7"/>
  <c r="G103" i="7"/>
  <c r="G23" i="7"/>
  <c r="H55" i="7"/>
  <c r="G87" i="7"/>
  <c r="E73" i="7"/>
  <c r="E61" i="7"/>
  <c r="G8" i="7"/>
  <c r="G76" i="7"/>
  <c r="H122" i="7"/>
  <c r="C32" i="7"/>
  <c r="H65" i="7"/>
  <c r="G129" i="7"/>
  <c r="D100" i="7"/>
  <c r="E49" i="7"/>
  <c r="E46" i="7" s="1"/>
  <c r="G82" i="7"/>
  <c r="E96" i="7"/>
  <c r="G31" i="7"/>
  <c r="H78" i="7"/>
  <c r="G117" i="7"/>
  <c r="D12" i="7"/>
  <c r="C49" i="7"/>
  <c r="C46" i="7" s="1"/>
  <c r="H64" i="7"/>
  <c r="G126" i="7"/>
  <c r="C100" i="7"/>
  <c r="H79" i="7"/>
  <c r="H21" i="7"/>
  <c r="F4" i="7"/>
  <c r="H28" i="7"/>
  <c r="G27" i="7"/>
  <c r="G121" i="7"/>
  <c r="H123" i="7"/>
  <c r="H85" i="7"/>
  <c r="C26" i="7"/>
  <c r="G34" i="7"/>
  <c r="H124" i="7"/>
  <c r="G10" i="7"/>
  <c r="G11" i="7"/>
  <c r="H24" i="7"/>
  <c r="H52" i="7"/>
  <c r="G69" i="7"/>
  <c r="H15" i="7"/>
  <c r="H86" i="7"/>
  <c r="H51" i="7"/>
  <c r="G28" i="7"/>
  <c r="H19" i="7"/>
  <c r="H50" i="7"/>
  <c r="H44" i="7"/>
  <c r="H40" i="7"/>
  <c r="H16" i="7"/>
  <c r="H131" i="7"/>
  <c r="F56" i="7"/>
  <c r="G132" i="7"/>
  <c r="G30" i="7"/>
  <c r="H31" i="7"/>
  <c r="G72" i="7"/>
  <c r="G122" i="7"/>
  <c r="G22" i="7"/>
  <c r="G53" i="7"/>
  <c r="G60" i="7"/>
  <c r="E56" i="7"/>
  <c r="H98" i="7"/>
  <c r="H45" i="7"/>
  <c r="G6" i="7"/>
  <c r="C96" i="7"/>
  <c r="H66" i="7"/>
  <c r="C73" i="7"/>
  <c r="G24" i="7"/>
  <c r="G51" i="7"/>
  <c r="H105" i="7"/>
  <c r="H62" i="7"/>
  <c r="H59" i="7"/>
  <c r="H108" i="7"/>
  <c r="H107" i="7" s="1"/>
  <c r="D26" i="7"/>
  <c r="H34" i="7"/>
  <c r="G84" i="7"/>
  <c r="G86" i="7"/>
  <c r="H120" i="7"/>
  <c r="H43" i="7"/>
  <c r="G52" i="7"/>
  <c r="G133" i="7"/>
  <c r="D56" i="7"/>
  <c r="G20" i="7"/>
  <c r="H11" i="7"/>
  <c r="G106" i="7"/>
  <c r="G97" i="7"/>
  <c r="G80" i="7"/>
  <c r="F100" i="7"/>
  <c r="H18" i="7"/>
  <c r="H84" i="7"/>
  <c r="H9" i="7"/>
  <c r="H27" i="7"/>
  <c r="G102" i="7"/>
  <c r="G18" i="7"/>
  <c r="H127" i="7"/>
  <c r="H130" i="7"/>
  <c r="H29" i="7"/>
  <c r="G47" i="7"/>
  <c r="H69" i="7"/>
  <c r="H41" i="7"/>
  <c r="H54" i="7"/>
  <c r="H63" i="7"/>
  <c r="H103" i="7"/>
  <c r="H89" i="7"/>
  <c r="H132" i="7"/>
  <c r="G14" i="7"/>
  <c r="H14" i="7"/>
  <c r="G75" i="7"/>
  <c r="G50" i="7"/>
  <c r="D4" i="7"/>
  <c r="F12" i="7"/>
  <c r="H77" i="7"/>
  <c r="G64" i="7"/>
  <c r="G105" i="7"/>
  <c r="H47" i="7"/>
  <c r="G57" i="7"/>
  <c r="G125" i="7"/>
  <c r="D81" i="7"/>
  <c r="G33" i="7"/>
  <c r="G131" i="7"/>
  <c r="D73" i="7"/>
  <c r="H128" i="7"/>
  <c r="H118" i="7"/>
  <c r="H92" i="7"/>
  <c r="G43" i="7"/>
  <c r="H67" i="7"/>
  <c r="H121" i="7"/>
  <c r="H38" i="7"/>
  <c r="G92" i="7"/>
  <c r="G42" i="7"/>
  <c r="H53" i="7"/>
  <c r="G25" i="7"/>
  <c r="C81" i="7"/>
  <c r="G62" i="7"/>
  <c r="G120" i="7"/>
  <c r="H83" i="7"/>
  <c r="E70" i="7"/>
  <c r="G79" i="7"/>
  <c r="E81" i="7"/>
  <c r="C93" i="7"/>
  <c r="G66" i="7"/>
  <c r="G101" i="7"/>
  <c r="F49" i="7"/>
  <c r="F46" i="7" s="1"/>
  <c r="E12" i="7"/>
  <c r="H48" i="7"/>
  <c r="H97" i="7"/>
  <c r="G19" i="7"/>
  <c r="H80" i="7"/>
  <c r="H39" i="7"/>
  <c r="G68" i="7"/>
  <c r="G35" i="7"/>
  <c r="D96" i="7"/>
  <c r="G7" i="7"/>
  <c r="G88" i="7"/>
  <c r="H99" i="7"/>
  <c r="H90" i="7"/>
  <c r="H8" i="7"/>
  <c r="G67" i="7"/>
  <c r="G63" i="7"/>
  <c r="H88" i="7"/>
  <c r="C12" i="7"/>
  <c r="G123" i="7"/>
  <c r="C61" i="7"/>
  <c r="G119" i="7"/>
  <c r="H117" i="7"/>
  <c r="F32" i="7"/>
  <c r="G17" i="7"/>
  <c r="G54" i="7"/>
  <c r="G108" i="7"/>
  <c r="G107" i="7" s="1"/>
  <c r="E100" i="7"/>
  <c r="C104" i="7"/>
  <c r="F26" i="7"/>
  <c r="H82" i="7"/>
  <c r="H72" i="7"/>
  <c r="H20" i="7"/>
  <c r="G118" i="7"/>
  <c r="H74" i="7"/>
  <c r="G90" i="7"/>
  <c r="G85" i="7"/>
  <c r="H10" i="7"/>
  <c r="E93" i="7"/>
  <c r="G55" i="7"/>
  <c r="H42" i="7"/>
  <c r="G99" i="7"/>
  <c r="G77" i="7"/>
  <c r="G44" i="7"/>
  <c r="H76" i="7"/>
  <c r="G124" i="7"/>
  <c r="H30" i="7"/>
  <c r="G83" i="7"/>
  <c r="G45" i="7"/>
  <c r="H125" i="7"/>
  <c r="G98" i="7"/>
  <c r="H58" i="7"/>
  <c r="G15" i="7"/>
  <c r="G128" i="7"/>
  <c r="H126" i="7"/>
  <c r="G71" i="7"/>
  <c r="H60" i="7"/>
  <c r="D49" i="7"/>
  <c r="D46" i="7" s="1"/>
  <c r="G9" i="7"/>
  <c r="G65" i="7"/>
  <c r="F61" i="7"/>
  <c r="F81" i="7"/>
  <c r="H102" i="7"/>
  <c r="H106" i="7"/>
  <c r="H75" i="7"/>
  <c r="G21" i="7"/>
  <c r="H36" i="7"/>
  <c r="H71" i="7"/>
  <c r="H94" i="7"/>
  <c r="H37" i="7"/>
  <c r="G89" i="7"/>
  <c r="H25" i="7"/>
  <c r="G29" i="7"/>
  <c r="H87" i="7"/>
  <c r="H22" i="7"/>
  <c r="F73" i="7"/>
  <c r="H133" i="7"/>
  <c r="G39" i="7"/>
  <c r="G40" i="7"/>
  <c r="G5" i="7"/>
  <c r="H5" i="7"/>
  <c r="E4" i="7"/>
  <c r="G74" i="7"/>
  <c r="H13" i="7"/>
  <c r="H101" i="7"/>
  <c r="G58" i="7"/>
  <c r="E26" i="7"/>
  <c r="G13" i="7"/>
  <c r="H68" i="7"/>
  <c r="H95" i="7"/>
  <c r="F96" i="7"/>
  <c r="G59" i="7"/>
  <c r="H33" i="7"/>
  <c r="G48" i="7"/>
  <c r="G16" i="7"/>
  <c r="G38" i="7"/>
  <c r="H129" i="7"/>
  <c r="G41" i="7"/>
  <c r="H57" i="7"/>
  <c r="E134" i="7" l="1"/>
  <c r="F134" i="7"/>
  <c r="C134" i="7"/>
  <c r="D134" i="7"/>
  <c r="G70" i="7"/>
  <c r="H49" i="7"/>
  <c r="H46" i="7" s="1"/>
  <c r="G56" i="7"/>
  <c r="H61" i="7"/>
  <c r="G100" i="7"/>
  <c r="G93" i="7"/>
  <c r="G61" i="7"/>
  <c r="H26" i="7"/>
  <c r="H96" i="7"/>
  <c r="G104" i="7"/>
  <c r="H104" i="7"/>
  <c r="H56" i="7"/>
  <c r="H100" i="7"/>
  <c r="H12" i="7"/>
  <c r="H4" i="7"/>
  <c r="G26" i="7"/>
  <c r="G49" i="7"/>
  <c r="G46" i="7" s="1"/>
  <c r="G73" i="7"/>
  <c r="G4" i="7"/>
  <c r="H70" i="7"/>
  <c r="G96" i="7"/>
  <c r="H32" i="7"/>
  <c r="G32" i="7"/>
  <c r="G12" i="7"/>
  <c r="H93" i="7"/>
  <c r="G81" i="7"/>
  <c r="H73" i="7"/>
  <c r="H81" i="7"/>
  <c r="G134" i="7" l="1"/>
  <c r="H134" i="7"/>
  <c r="I3" i="7"/>
  <c r="J3" i="7"/>
</calcChain>
</file>

<file path=xl/connections.xml><?xml version="1.0" encoding="utf-8"?>
<connections xmlns="http://schemas.openxmlformats.org/spreadsheetml/2006/main">
  <connection id="1" odcFile="C:\Users\magdalena.chomuszko\AppData\Roaming\Sage\DataSources\sage_fk_cube_connection.odc" keepAlive="1" name="FK-BI_ERP" description="Połączenie z kostką finansową" type="5" refreshedVersion="0" new="1" background="1">
    <dbPr connection="Provider=MSOLAP.5;Persist Security Info=True;Data Source=n2440\sql2012;Initial Catalog=BI_ERP;Integrated Security=SSPI;" command="FK" commandType="1"/>
    <olapPr sendLocale="1" rowDrillCount="1000"/>
  </connection>
  <connection id="2" odcFile="C:\Users\magdalena.chomuszko\AppData\Roaming\Sage\DataSources\sage_hm_cube_connection.odc" keepAlive="1" name="HM-BI_ERP" description="Połączenie z kostką handlową" type="5" refreshedVersion="0" new="1" background="1">
    <dbPr connection="Provider=MSOLAP.5;Persist Security Info=True;Data Source=n2440\sql2012;Initial Catalog=BI_ERP;Integrated Security=SSPI;" command="HM" commandType="1"/>
    <olapPr sendLocale="1" rowDrillCount="1000"/>
  </connection>
</connections>
</file>

<file path=xl/sharedStrings.xml><?xml version="1.0" encoding="utf-8"?>
<sst xmlns="http://schemas.openxmlformats.org/spreadsheetml/2006/main" count="336" uniqueCount="263">
  <si>
    <t>Wn</t>
  </si>
  <si>
    <t>Ma</t>
  </si>
  <si>
    <t>konto</t>
  </si>
  <si>
    <t>S</t>
  </si>
  <si>
    <t>O</t>
  </si>
  <si>
    <t>Dekretacje</t>
  </si>
  <si>
    <t>BO Wn</t>
  </si>
  <si>
    <t>BO Ma</t>
  </si>
  <si>
    <t>Obroty Wn</t>
  </si>
  <si>
    <t>Obroty Ma</t>
  </si>
  <si>
    <t>Saldo Wn</t>
  </si>
  <si>
    <t>Saldo Ma</t>
  </si>
  <si>
    <t>Zestawienie obrotów i sald</t>
  </si>
  <si>
    <t>Symbol konta</t>
  </si>
  <si>
    <t>Opis konta</t>
  </si>
  <si>
    <t>010-1</t>
  </si>
  <si>
    <t>Grunty oraz prawa do ich użytkowania</t>
  </si>
  <si>
    <t>010-2</t>
  </si>
  <si>
    <t>Budynki, lokale</t>
  </si>
  <si>
    <t>010-3</t>
  </si>
  <si>
    <t>Urządzenia techniczne i maszyny</t>
  </si>
  <si>
    <t>010-4</t>
  </si>
  <si>
    <t>Środki transportu</t>
  </si>
  <si>
    <t>010-5</t>
  </si>
  <si>
    <t>Inne środki trwałe</t>
  </si>
  <si>
    <t>Wartości Niematerialne i Prawne (WNiP)</t>
  </si>
  <si>
    <t>Długoterminowe aktywa finansowe</t>
  </si>
  <si>
    <t>070-1</t>
  </si>
  <si>
    <t>Umorzenie gruntów i praw do ich użytkowania</t>
  </si>
  <si>
    <t>070-2</t>
  </si>
  <si>
    <t>Umorzenie budynków i lokali</t>
  </si>
  <si>
    <t>070-3</t>
  </si>
  <si>
    <t>Umorzenie urządzeń technicznych i maszyn</t>
  </si>
  <si>
    <t>070-4</t>
  </si>
  <si>
    <t>Umorzenie środków transportu</t>
  </si>
  <si>
    <t>070-5</t>
  </si>
  <si>
    <t>Umorzenie innych środków trwałych</t>
  </si>
  <si>
    <t>Umorzenie WNiP</t>
  </si>
  <si>
    <t>Środki pieniężne w kasie</t>
  </si>
  <si>
    <t>Środki pieniężne na rachunku bankowym PLN</t>
  </si>
  <si>
    <t>Środki pieniężne w drodze</t>
  </si>
  <si>
    <t>Rozrachunki z odbiorcami</t>
  </si>
  <si>
    <t>Rozrachunki z dostawcami</t>
  </si>
  <si>
    <t>Rozrachunki publiczno-prawne</t>
  </si>
  <si>
    <t>220-1</t>
  </si>
  <si>
    <t>Rozrachunki z tyt. podatku od osób prawnych</t>
  </si>
  <si>
    <t>220-2</t>
  </si>
  <si>
    <t>Rozrachunki z tyt. PIT</t>
  </si>
  <si>
    <t>220-3-51</t>
  </si>
  <si>
    <t>Rozrachunki z ZUS – ub. Społeczne</t>
  </si>
  <si>
    <t>220-3-52</t>
  </si>
  <si>
    <t>Rozrachunki z ZUS – ub. Zdrowotne</t>
  </si>
  <si>
    <t>220-3-53</t>
  </si>
  <si>
    <t>Rozrachunki z ZUS – FGŚP i FP</t>
  </si>
  <si>
    <t>220-4</t>
  </si>
  <si>
    <t>Urząd celny</t>
  </si>
  <si>
    <t>221-1</t>
  </si>
  <si>
    <t>Podatek należny</t>
  </si>
  <si>
    <t>221-2</t>
  </si>
  <si>
    <t>Podatek naliczony</t>
  </si>
  <si>
    <t>Inne rozrachunki</t>
  </si>
  <si>
    <t>Rozrachunki z pracownikami z tyt. wynagrodzeń</t>
  </si>
  <si>
    <t>Inne rozrachunki z pracownikami</t>
  </si>
  <si>
    <t>Rozliczenie zakupu</t>
  </si>
  <si>
    <t>Magazyn materiałów</t>
  </si>
  <si>
    <t>Magazyn towarów</t>
  </si>
  <si>
    <t>Amortyzacja</t>
  </si>
  <si>
    <t>Materiały i energia</t>
  </si>
  <si>
    <t>Usługi obce</t>
  </si>
  <si>
    <t>Wynagrodzenia</t>
  </si>
  <si>
    <t>Świadczenia na rzecz pracowników</t>
  </si>
  <si>
    <t>Delegacje</t>
  </si>
  <si>
    <t>Pozostałe koszty</t>
  </si>
  <si>
    <t>Czynne rozliczenia międzyokresowe</t>
  </si>
  <si>
    <t>Bierne rozliczenia międzyokresowe</t>
  </si>
  <si>
    <t xml:space="preserve">Przychody ze sprzedaży </t>
  </si>
  <si>
    <t>Przychody finansowe</t>
  </si>
  <si>
    <t>Koszty finansowe</t>
  </si>
  <si>
    <t>Pozostałe przychody operacyjne</t>
  </si>
  <si>
    <t>Pozostałe koszty operacyjne</t>
  </si>
  <si>
    <t>Zyski nadzwyczajne</t>
  </si>
  <si>
    <t>Straty nadzwyczajne</t>
  </si>
  <si>
    <t>Kapitał podstawowy</t>
  </si>
  <si>
    <t>Kapitał zapasowy</t>
  </si>
  <si>
    <t>Wynik finansowy poprzednich okresów</t>
  </si>
  <si>
    <t>Rezerwy</t>
  </si>
  <si>
    <t>Podatek dochodowy</t>
  </si>
  <si>
    <t>020</t>
  </si>
  <si>
    <t>030</t>
  </si>
  <si>
    <t>072</t>
  </si>
  <si>
    <t>Obroty</t>
  </si>
  <si>
    <t>BO</t>
  </si>
  <si>
    <t>dekret</t>
  </si>
  <si>
    <t>201-1</t>
  </si>
  <si>
    <t>010</t>
  </si>
  <si>
    <t>Rzeczowe środki trwałe</t>
  </si>
  <si>
    <t>070</t>
  </si>
  <si>
    <t>Umorzenie rzeczowych środków trwałych</t>
  </si>
  <si>
    <t>860</t>
  </si>
  <si>
    <t>Wynik finansowy</t>
  </si>
  <si>
    <t>220-3</t>
  </si>
  <si>
    <t>221</t>
  </si>
  <si>
    <t>Rozliczenia z tyt. VAT</t>
  </si>
  <si>
    <t>201-2</t>
  </si>
  <si>
    <t>201-3</t>
  </si>
  <si>
    <t>201-4</t>
  </si>
  <si>
    <t>202-1</t>
  </si>
  <si>
    <t>202-2</t>
  </si>
  <si>
    <t>202-3</t>
  </si>
  <si>
    <t>202-4</t>
  </si>
  <si>
    <t>202-5</t>
  </si>
  <si>
    <t>201-5</t>
  </si>
  <si>
    <t>Pomocnik Nauki Dekretacji</t>
  </si>
  <si>
    <t>Autor: Magdalena Chomuszko</t>
  </si>
  <si>
    <t>Dodatek do serii</t>
  </si>
  <si>
    <r>
      <t xml:space="preserve"> </t>
    </r>
    <r>
      <rPr>
        <b/>
        <sz val="16"/>
        <color theme="3" tint="0.39997558519241921"/>
        <rFont val="Segoe Script"/>
        <family val="2"/>
        <charset val="238"/>
      </rPr>
      <t>Wirtuoz Księgowości</t>
    </r>
  </si>
  <si>
    <t>Poziom podstawowy (teoria) - część 1</t>
  </si>
  <si>
    <t>341</t>
  </si>
  <si>
    <t>Odchylenia</t>
  </si>
  <si>
    <t>601</t>
  </si>
  <si>
    <t>Magazyn wyrobów gotowych</t>
  </si>
  <si>
    <t>580</t>
  </si>
  <si>
    <t>Rozliczenie produkcji</t>
  </si>
  <si>
    <t>Koszty działalności podstawowej</t>
  </si>
  <si>
    <t>Koszt własny sprzedaży</t>
  </si>
  <si>
    <t>Nazwa konta</t>
  </si>
  <si>
    <t>wszelkie prawa zastrzeżone</t>
  </si>
  <si>
    <t>242</t>
  </si>
  <si>
    <t>Rozliczenie niedoborów i nadwyżek</t>
  </si>
  <si>
    <t>133</t>
  </si>
  <si>
    <t>101</t>
  </si>
  <si>
    <t>inne  środki pieniężne</t>
  </si>
  <si>
    <t>139</t>
  </si>
  <si>
    <t>Kredyty bankowe</t>
  </si>
  <si>
    <t>406</t>
  </si>
  <si>
    <t>Podatki i opłaty</t>
  </si>
  <si>
    <t>840</t>
  </si>
  <si>
    <t>Rozliczenia międzyokresowe przychodów</t>
  </si>
  <si>
    <t>220-5</t>
  </si>
  <si>
    <t>Rozliczenia z US z tyt. VAT</t>
  </si>
  <si>
    <t>234-1</t>
  </si>
  <si>
    <t>Inne rozrachunki z pracownikami - Kowalski</t>
  </si>
  <si>
    <t>280</t>
  </si>
  <si>
    <t>Odpisy aktualizujące należności</t>
  </si>
  <si>
    <t>Środki pieniężne na rachunku bankowym waluta</t>
  </si>
  <si>
    <t>PND</t>
  </si>
  <si>
    <t>Rozrachunki z tyt. ZUS</t>
  </si>
  <si>
    <t>Odbiorca 4</t>
  </si>
  <si>
    <t>Odbiorca 5</t>
  </si>
  <si>
    <t>Plan kont</t>
  </si>
  <si>
    <t>234-2</t>
  </si>
  <si>
    <t>234-3</t>
  </si>
  <si>
    <t>Inne rozrachunki z pracownikami - Malinowska</t>
  </si>
  <si>
    <t>Inne rozrachunki z pracownikami - Nowak</t>
  </si>
  <si>
    <t>401-1</t>
  </si>
  <si>
    <t>402-1</t>
  </si>
  <si>
    <t>materiłay biurowe</t>
  </si>
  <si>
    <t>Amortyzacja KUP</t>
  </si>
  <si>
    <t>401-2</t>
  </si>
  <si>
    <t>Amortyzacja NKUP</t>
  </si>
  <si>
    <t>402-2</t>
  </si>
  <si>
    <t>paliwo</t>
  </si>
  <si>
    <t>402-3</t>
  </si>
  <si>
    <t>środki czystości</t>
  </si>
  <si>
    <t>402-4</t>
  </si>
  <si>
    <t>materiały do odpsrzedaży</t>
  </si>
  <si>
    <t>202-6</t>
  </si>
  <si>
    <t>406-1</t>
  </si>
  <si>
    <t>VAT nie do odliczenia</t>
  </si>
  <si>
    <t>202-7</t>
  </si>
  <si>
    <t>PLUS</t>
  </si>
  <si>
    <t>403-1</t>
  </si>
  <si>
    <t>Isługi telekomunikacyjne</t>
  </si>
  <si>
    <t>403-2</t>
  </si>
  <si>
    <t>Usługi bankowe</t>
  </si>
  <si>
    <t>404-1</t>
  </si>
  <si>
    <t>Wynagrodzenia osobowe</t>
  </si>
  <si>
    <t>404-2</t>
  </si>
  <si>
    <t>Wynagrodzenia bezosobowe</t>
  </si>
  <si>
    <t>403-3</t>
  </si>
  <si>
    <t>usługa wynajmu</t>
  </si>
  <si>
    <t>403-4</t>
  </si>
  <si>
    <t>usługa transportowa</t>
  </si>
  <si>
    <t>202-8</t>
  </si>
  <si>
    <t>Dostawca 6</t>
  </si>
  <si>
    <t>202-9</t>
  </si>
  <si>
    <t>Dostawca 7</t>
  </si>
  <si>
    <t>202-10</t>
  </si>
  <si>
    <t>Dosatwca 8</t>
  </si>
  <si>
    <t>202-11</t>
  </si>
  <si>
    <t>Energa</t>
  </si>
  <si>
    <t>407-1</t>
  </si>
  <si>
    <t>407-2</t>
  </si>
  <si>
    <t>402-5</t>
  </si>
  <si>
    <t>energia elektryczna</t>
  </si>
  <si>
    <t>dozór mienia (ochrona)</t>
  </si>
  <si>
    <t>403-5</t>
  </si>
  <si>
    <t>202-12</t>
  </si>
  <si>
    <t>Dosatwca 9</t>
  </si>
  <si>
    <t>403-6</t>
  </si>
  <si>
    <t>usługi informatyczne</t>
  </si>
  <si>
    <t>405-1</t>
  </si>
  <si>
    <t>składki emerytalne płatnika</t>
  </si>
  <si>
    <t>405-2</t>
  </si>
  <si>
    <t>FP i FGŚP</t>
  </si>
  <si>
    <t>406-2</t>
  </si>
  <si>
    <t>podatek od nieruchomosci</t>
  </si>
  <si>
    <t>220-6</t>
  </si>
  <si>
    <t>Rozrachunki podatek od nieruchomości</t>
  </si>
  <si>
    <t>406-3</t>
  </si>
  <si>
    <t>opłaty administracyjne</t>
  </si>
  <si>
    <t>405-3</t>
  </si>
  <si>
    <t>szkolenie BHP</t>
  </si>
  <si>
    <t>402-6</t>
  </si>
  <si>
    <t>wyposażenie</t>
  </si>
  <si>
    <t>202-13</t>
  </si>
  <si>
    <t>Dosatwca 10</t>
  </si>
  <si>
    <t>403-7</t>
  </si>
  <si>
    <t>sprzątanie</t>
  </si>
  <si>
    <t>402-7</t>
  </si>
  <si>
    <t>materiały inne</t>
  </si>
  <si>
    <t>403-8</t>
  </si>
  <si>
    <t>inne usługi</t>
  </si>
  <si>
    <t>403-9</t>
  </si>
  <si>
    <t>poczta</t>
  </si>
  <si>
    <t>408-1</t>
  </si>
  <si>
    <t>reklama</t>
  </si>
  <si>
    <t>403-10</t>
  </si>
  <si>
    <t>konsulting</t>
  </si>
  <si>
    <t>lokata</t>
  </si>
  <si>
    <t>405-4</t>
  </si>
  <si>
    <t>napoje dla pracowników</t>
  </si>
  <si>
    <t>620</t>
  </si>
  <si>
    <t>Odchylenia od cen ewidencyjnych WG</t>
  </si>
  <si>
    <t>403-11</t>
  </si>
  <si>
    <t>tłumaczenie</t>
  </si>
  <si>
    <t>501</t>
  </si>
  <si>
    <t>490</t>
  </si>
  <si>
    <t>550</t>
  </si>
  <si>
    <t>Koszty zarządu</t>
  </si>
  <si>
    <t>Rozliczenie kosztów</t>
  </si>
  <si>
    <t>520</t>
  </si>
  <si>
    <t>Koszty sprzedaży</t>
  </si>
  <si>
    <t>502</t>
  </si>
  <si>
    <t>Koszty wydziałowe</t>
  </si>
  <si>
    <t>224-1</t>
  </si>
  <si>
    <t>224-2</t>
  </si>
  <si>
    <t>224-3</t>
  </si>
  <si>
    <t>224-4</t>
  </si>
  <si>
    <t>Udziałowiec 1</t>
  </si>
  <si>
    <t>Udziałowiec 2</t>
  </si>
  <si>
    <t>Udziałowiec 3</t>
  </si>
  <si>
    <t>Udziałowiec 4</t>
  </si>
  <si>
    <t>Rozrachunki z odbiorcami:Odbiorca 1</t>
  </si>
  <si>
    <t>Rozrachunki z odbiorcami:Odbiorca 2</t>
  </si>
  <si>
    <t>Dostawca - czynsz</t>
  </si>
  <si>
    <t>Dostawca 2 - stacja paliw</t>
  </si>
  <si>
    <t xml:space="preserve">Odbiorca 3 - </t>
  </si>
  <si>
    <t>Dostawca 3 - Energia Elektryczna</t>
  </si>
  <si>
    <t>Dostawca 4 - sklep meblowy</t>
  </si>
  <si>
    <t>Dosatwca 5 - INFORMATYK</t>
  </si>
  <si>
    <t>Dostawca 6 - dostawca REKLAM</t>
  </si>
  <si>
    <t>Zapisy na kontach - wybór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</si>
</sst>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Symbol"/>
      <family val="1"/>
      <charset val="2"/>
    </font>
    <font>
      <sz val="48"/>
      <color theme="4" tint="-0.249977111117893"/>
      <name val="Calibri"/>
      <family val="2"/>
      <charset val="238"/>
      <scheme val="minor"/>
    </font>
    <font>
      <b/>
      <sz val="16"/>
      <color theme="3" tint="0.39997558519241921"/>
      <name val="Calibri"/>
      <family val="2"/>
      <charset val="238"/>
      <scheme val="minor"/>
    </font>
    <font>
      <b/>
      <sz val="16"/>
      <color theme="3" tint="0.39997558519241921"/>
      <name val="Segoe Script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sz val="48"/>
      <color theme="4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3" tint="0.39997558519241921"/>
      </bottom>
      <diagonal/>
    </border>
    <border>
      <left/>
      <right/>
      <top style="thin">
        <color theme="3" tint="0.39997558519241921"/>
      </top>
      <bottom/>
      <diagonal/>
    </border>
    <border>
      <left/>
      <right style="thin">
        <color theme="3" tint="0.39997558519241921"/>
      </right>
      <top/>
      <bottom/>
      <diagonal/>
    </border>
    <border>
      <left/>
      <right style="thin">
        <color theme="3" tint="0.39997558519241921"/>
      </right>
      <top/>
      <bottom style="thin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43" fontId="0" fillId="0" borderId="0" xfId="0" applyNumberFormat="1"/>
    <xf numFmtId="0" fontId="0" fillId="2" borderId="1" xfId="0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43" fontId="0" fillId="0" borderId="0" xfId="0" applyNumberFormat="1" applyBorder="1"/>
    <xf numFmtId="0" fontId="15" fillId="0" borderId="1" xfId="0" applyFont="1" applyBorder="1" applyAlignment="1">
      <alignment horizontal="justify" vertical="center" wrapText="1"/>
    </xf>
    <xf numFmtId="0" fontId="15" fillId="0" borderId="3" xfId="0" applyFont="1" applyBorder="1" applyAlignment="1">
      <alignment horizontal="justify" vertical="center" wrapText="1"/>
    </xf>
    <xf numFmtId="0" fontId="18" fillId="0" borderId="0" xfId="0" applyFont="1" applyBorder="1"/>
    <xf numFmtId="0" fontId="0" fillId="0" borderId="13" xfId="0" applyBorder="1"/>
    <xf numFmtId="0" fontId="0" fillId="0" borderId="15" xfId="0" applyBorder="1"/>
    <xf numFmtId="0" fontId="14" fillId="0" borderId="0" xfId="0" applyFont="1" applyBorder="1"/>
    <xf numFmtId="0" fontId="14" fillId="0" borderId="14" xfId="0" applyFont="1" applyBorder="1"/>
    <xf numFmtId="0" fontId="14" fillId="0" borderId="15" xfId="0" applyFont="1" applyBorder="1"/>
    <xf numFmtId="0" fontId="14" fillId="0" borderId="13" xfId="0" applyFont="1" applyBorder="1"/>
    <xf numFmtId="0" fontId="14" fillId="0" borderId="16" xfId="0" applyFont="1" applyBorder="1"/>
    <xf numFmtId="49" fontId="0" fillId="0" borderId="3" xfId="0" applyNumberFormat="1" applyBorder="1" applyAlignment="1" applyProtection="1">
      <alignment horizontal="left"/>
      <protection locked="0"/>
    </xf>
    <xf numFmtId="43" fontId="0" fillId="0" borderId="1" xfId="0" applyNumberFormat="1" applyBorder="1" applyProtection="1">
      <protection locked="0"/>
    </xf>
    <xf numFmtId="43" fontId="0" fillId="0" borderId="7" xfId="0" applyNumberFormat="1" applyBorder="1" applyProtection="1">
      <protection locked="0"/>
    </xf>
    <xf numFmtId="0" fontId="0" fillId="0" borderId="0" xfId="0" applyProtection="1"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16" fillId="0" borderId="7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/>
      <protection hidden="1"/>
    </xf>
    <xf numFmtId="49" fontId="16" fillId="3" borderId="4" xfId="0" applyNumberFormat="1" applyFont="1" applyFill="1" applyBorder="1" applyAlignment="1" applyProtection="1">
      <alignment horizontal="left"/>
      <protection hidden="1"/>
    </xf>
    <xf numFmtId="0" fontId="19" fillId="0" borderId="0" xfId="0" applyFont="1" applyBorder="1"/>
    <xf numFmtId="9" fontId="0" fillId="0" borderId="0" xfId="0" applyNumberFormat="1"/>
    <xf numFmtId="0" fontId="13" fillId="0" borderId="1" xfId="0" applyFont="1" applyBorder="1" applyAlignment="1">
      <alignment horizontal="justify" vertical="center" wrapText="1"/>
    </xf>
    <xf numFmtId="0" fontId="16" fillId="0" borderId="18" xfId="0" applyFont="1" applyBorder="1" applyAlignment="1">
      <alignment horizontal="center"/>
    </xf>
    <xf numFmtId="0" fontId="16" fillId="0" borderId="4" xfId="0" applyFont="1" applyBorder="1" applyAlignment="1" applyProtection="1">
      <alignment horizontal="center"/>
    </xf>
    <xf numFmtId="0" fontId="12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43" fontId="0" fillId="0" borderId="0" xfId="0" applyNumberFormat="1" applyProtection="1">
      <protection hidden="1"/>
    </xf>
    <xf numFmtId="0" fontId="10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22" fillId="0" borderId="0" xfId="0" applyFont="1" applyBorder="1"/>
    <xf numFmtId="0" fontId="16" fillId="0" borderId="1" xfId="0" applyFont="1" applyBorder="1" applyAlignment="1">
      <alignment horizontal="center"/>
    </xf>
    <xf numFmtId="0" fontId="8" fillId="0" borderId="1" xfId="0" applyFont="1" applyBorder="1" applyAlignment="1">
      <alignment horizontal="justify" vertical="center" wrapText="1"/>
    </xf>
    <xf numFmtId="43" fontId="0" fillId="3" borderId="1" xfId="0" applyNumberFormat="1" applyFill="1" applyBorder="1" applyProtection="1"/>
    <xf numFmtId="43" fontId="0" fillId="3" borderId="8" xfId="0" applyNumberFormat="1" applyFill="1" applyBorder="1" applyProtection="1"/>
    <xf numFmtId="43" fontId="0" fillId="3" borderId="17" xfId="0" applyNumberFormat="1" applyFill="1" applyBorder="1" applyProtection="1"/>
    <xf numFmtId="49" fontId="0" fillId="0" borderId="3" xfId="0" applyNumberFormat="1" applyBorder="1" applyAlignment="1" applyProtection="1">
      <alignment horizontal="left"/>
    </xf>
    <xf numFmtId="49" fontId="0" fillId="0" borderId="1" xfId="0" applyNumberFormat="1" applyBorder="1" applyAlignment="1" applyProtection="1">
      <alignment horizontal="left"/>
    </xf>
    <xf numFmtId="49" fontId="16" fillId="3" borderId="4" xfId="0" applyNumberFormat="1" applyFont="1" applyFill="1" applyBorder="1" applyAlignment="1" applyProtection="1">
      <alignment horizontal="left"/>
    </xf>
    <xf numFmtId="0" fontId="7" fillId="0" borderId="1" xfId="0" applyFont="1" applyBorder="1" applyAlignment="1">
      <alignment horizontal="justify" vertical="center" wrapText="1"/>
    </xf>
    <xf numFmtId="49" fontId="16" fillId="0" borderId="19" xfId="0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0" fillId="3" borderId="3" xfId="0" applyNumberFormat="1" applyFill="1" applyBorder="1" applyAlignment="1" applyProtection="1">
      <alignment horizontal="left"/>
      <protection hidden="1"/>
    </xf>
    <xf numFmtId="43" fontId="16" fillId="3" borderId="5" xfId="0" applyNumberFormat="1" applyFont="1" applyFill="1" applyBorder="1" applyProtection="1">
      <protection hidden="1"/>
    </xf>
    <xf numFmtId="43" fontId="16" fillId="3" borderId="6" xfId="0" applyNumberFormat="1" applyFont="1" applyFill="1" applyBorder="1" applyProtection="1">
      <protection hidden="1"/>
    </xf>
    <xf numFmtId="43" fontId="0" fillId="0" borderId="3" xfId="0" applyNumberFormat="1" applyBorder="1" applyProtection="1">
      <protection hidden="1"/>
    </xf>
    <xf numFmtId="43" fontId="0" fillId="0" borderId="1" xfId="0" applyNumberFormat="1" applyBorder="1" applyProtection="1">
      <protection hidden="1"/>
    </xf>
    <xf numFmtId="0" fontId="16" fillId="2" borderId="21" xfId="0" applyFont="1" applyFill="1" applyBorder="1" applyAlignment="1" applyProtection="1">
      <alignment horizontal="center"/>
      <protection hidden="1"/>
    </xf>
    <xf numFmtId="0" fontId="5" fillId="0" borderId="1" xfId="0" applyFont="1" applyBorder="1" applyAlignment="1">
      <alignment horizontal="justify" vertical="center" wrapText="1"/>
    </xf>
    <xf numFmtId="49" fontId="0" fillId="0" borderId="7" xfId="0" applyNumberFormat="1" applyBorder="1" applyAlignment="1" applyProtection="1">
      <alignment horizontal="left"/>
    </xf>
    <xf numFmtId="43" fontId="0" fillId="0" borderId="7" xfId="0" applyNumberFormat="1" applyBorder="1" applyProtection="1">
      <protection hidden="1"/>
    </xf>
    <xf numFmtId="43" fontId="0" fillId="0" borderId="22" xfId="0" applyNumberFormat="1" applyBorder="1" applyProtection="1">
      <protection hidden="1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49" fontId="0" fillId="0" borderId="23" xfId="0" applyNumberFormat="1" applyBorder="1" applyAlignment="1" applyProtection="1">
      <alignment horizontal="left"/>
    </xf>
    <xf numFmtId="43" fontId="0" fillId="0" borderId="23" xfId="0" applyNumberFormat="1" applyBorder="1" applyProtection="1">
      <protection hidden="1"/>
    </xf>
    <xf numFmtId="49" fontId="0" fillId="0" borderId="5" xfId="0" applyNumberFormat="1" applyBorder="1" applyAlignment="1" applyProtection="1">
      <alignment horizontal="left"/>
    </xf>
    <xf numFmtId="43" fontId="0" fillId="0" borderId="5" xfId="0" applyNumberFormat="1" applyBorder="1" applyProtection="1">
      <protection hidden="1"/>
    </xf>
    <xf numFmtId="0" fontId="17" fillId="3" borderId="8" xfId="0" applyFont="1" applyFill="1" applyBorder="1" applyAlignment="1" applyProtection="1">
      <alignment horizontal="center"/>
      <protection hidden="1"/>
    </xf>
    <xf numFmtId="43" fontId="16" fillId="3" borderId="5" xfId="0" applyNumberFormat="1" applyFont="1" applyFill="1" applyBorder="1" applyProtection="1"/>
    <xf numFmtId="49" fontId="16" fillId="3" borderId="3" xfId="0" applyNumberFormat="1" applyFont="1" applyFill="1" applyBorder="1" applyAlignment="1">
      <alignment horizontal="justify" vertical="center" wrapText="1"/>
    </xf>
    <xf numFmtId="49" fontId="16" fillId="3" borderId="1" xfId="0" applyNumberFormat="1" applyFont="1" applyFill="1" applyBorder="1" applyAlignment="1">
      <alignment horizontal="justify" vertical="center" wrapText="1"/>
    </xf>
    <xf numFmtId="49" fontId="16" fillId="0" borderId="0" xfId="0" applyNumberFormat="1" applyFont="1"/>
    <xf numFmtId="0" fontId="2" fillId="0" borderId="1" xfId="0" applyFont="1" applyBorder="1" applyAlignment="1">
      <alignment horizontal="justify" vertical="center" wrapText="1"/>
    </xf>
    <xf numFmtId="0" fontId="0" fillId="0" borderId="10" xfId="0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Border="1"/>
    <xf numFmtId="0" fontId="0" fillId="0" borderId="0" xfId="0" applyAlignment="1">
      <alignment horizontal="right"/>
    </xf>
    <xf numFmtId="0" fontId="16" fillId="0" borderId="2" xfId="0" applyFont="1" applyBorder="1" applyAlignment="1">
      <alignment horizontal="right"/>
    </xf>
    <xf numFmtId="0" fontId="0" fillId="0" borderId="0" xfId="0" applyNumberFormat="1" applyAlignment="1" applyProtection="1">
      <alignment horizontal="right"/>
      <protection hidden="1"/>
    </xf>
    <xf numFmtId="0" fontId="0" fillId="0" borderId="0" xfId="0" applyNumberFormat="1" applyProtection="1">
      <protection hidden="1"/>
    </xf>
    <xf numFmtId="0" fontId="16" fillId="0" borderId="2" xfId="0" applyNumberFormat="1" applyFont="1" applyBorder="1" applyAlignment="1" applyProtection="1">
      <alignment horizontal="right"/>
      <protection hidden="1"/>
    </xf>
    <xf numFmtId="0" fontId="16" fillId="0" borderId="4" xfId="0" applyNumberFormat="1" applyFont="1" applyBorder="1" applyAlignment="1" applyProtection="1">
      <alignment horizontal="center"/>
      <protection hidden="1"/>
    </xf>
    <xf numFmtId="0" fontId="16" fillId="0" borderId="18" xfId="0" applyNumberFormat="1" applyFont="1" applyBorder="1" applyAlignment="1" applyProtection="1">
      <alignment horizontal="center"/>
      <protection hidden="1"/>
    </xf>
    <xf numFmtId="0" fontId="16" fillId="0" borderId="5" xfId="0" applyNumberFormat="1" applyFont="1" applyBorder="1" applyAlignment="1" applyProtection="1">
      <alignment horizontal="center"/>
      <protection hidden="1"/>
    </xf>
    <xf numFmtId="0" fontId="16" fillId="0" borderId="6" xfId="0" applyNumberFormat="1" applyFont="1" applyBorder="1" applyAlignment="1" applyProtection="1">
      <alignment horizontal="center"/>
      <protection hidden="1"/>
    </xf>
    <xf numFmtId="0" fontId="0" fillId="0" borderId="3" xfId="0" applyNumberFormat="1" applyBorder="1" applyAlignment="1" applyProtection="1">
      <alignment horizontal="left"/>
      <protection hidden="1"/>
    </xf>
    <xf numFmtId="43" fontId="0" fillId="0" borderId="3" xfId="0" applyNumberFormat="1" applyBorder="1" applyAlignment="1" applyProtection="1">
      <alignment horizontal="left"/>
      <protection hidden="1"/>
    </xf>
    <xf numFmtId="0" fontId="17" fillId="0" borderId="8" xfId="0" applyNumberFormat="1" applyFont="1" applyBorder="1" applyAlignment="1" applyProtection="1">
      <alignment horizontal="center"/>
      <protection hidden="1"/>
    </xf>
    <xf numFmtId="43" fontId="0" fillId="3" borderId="8" xfId="0" applyNumberFormat="1" applyFill="1" applyBorder="1" applyProtection="1">
      <protection hidden="1"/>
    </xf>
    <xf numFmtId="43" fontId="0" fillId="3" borderId="17" xfId="0" applyNumberFormat="1" applyFill="1" applyBorder="1" applyProtection="1">
      <protection hidden="1"/>
    </xf>
    <xf numFmtId="0" fontId="21" fillId="0" borderId="13" xfId="0" applyFont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23" fillId="4" borderId="8" xfId="0" applyFont="1" applyFill="1" applyBorder="1" applyAlignment="1">
      <alignment horizontal="center"/>
    </xf>
    <xf numFmtId="0" fontId="23" fillId="4" borderId="11" xfId="0" applyFont="1" applyFill="1" applyBorder="1" applyAlignment="1">
      <alignment horizontal="center"/>
    </xf>
    <xf numFmtId="0" fontId="23" fillId="4" borderId="9" xfId="0" applyFont="1" applyFill="1" applyBorder="1" applyAlignment="1">
      <alignment horizontal="center"/>
    </xf>
    <xf numFmtId="0" fontId="23" fillId="4" borderId="8" xfId="0" applyFont="1" applyFill="1" applyBorder="1" applyAlignment="1" applyProtection="1">
      <alignment horizontal="center"/>
      <protection hidden="1"/>
    </xf>
    <xf numFmtId="0" fontId="23" fillId="4" borderId="11" xfId="0" applyFont="1" applyFill="1" applyBorder="1" applyAlignment="1" applyProtection="1">
      <alignment horizontal="center"/>
      <protection hidden="1"/>
    </xf>
    <xf numFmtId="49" fontId="23" fillId="4" borderId="1" xfId="0" applyNumberFormat="1" applyFont="1" applyFill="1" applyBorder="1" applyAlignment="1">
      <alignment horizontal="center"/>
    </xf>
    <xf numFmtId="0" fontId="23" fillId="4" borderId="8" xfId="0" applyNumberFormat="1" applyFont="1" applyFill="1" applyBorder="1" applyAlignment="1" applyProtection="1">
      <alignment horizontal="center"/>
      <protection hidden="1"/>
    </xf>
    <xf numFmtId="0" fontId="23" fillId="4" borderId="11" xfId="0" applyNumberFormat="1" applyFont="1" applyFill="1" applyBorder="1" applyAlignment="1" applyProtection="1">
      <alignment horizontal="center"/>
      <protection hidden="1"/>
    </xf>
    <xf numFmtId="0" fontId="23" fillId="4" borderId="9" xfId="0" applyNumberFormat="1" applyFont="1" applyFill="1" applyBorder="1" applyAlignment="1" applyProtection="1">
      <alignment horizontal="center"/>
      <protection hidden="1"/>
    </xf>
  </cellXfs>
  <cellStyles count="1">
    <cellStyle name="Normalny" xfId="0" builtinId="0"/>
  </cellStyles>
  <dxfs count="7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P22"/>
  <sheetViews>
    <sheetView showGridLines="0" zoomScaleNormal="100" workbookViewId="0">
      <selection activeCell="E19" sqref="E19"/>
    </sheetView>
  </sheetViews>
  <sheetFormatPr defaultRowHeight="14.4" x14ac:dyDescent="0.3"/>
  <cols>
    <col min="1" max="1" width="3.88671875" customWidth="1"/>
    <col min="5" max="5" width="23.109375" bestFit="1" customWidth="1"/>
    <col min="11" max="11" width="14.33203125" bestFit="1" customWidth="1"/>
  </cols>
  <sheetData>
    <row r="2" spans="1:16" ht="15" thickBot="1" x14ac:dyDescent="0.35">
      <c r="B2" s="11"/>
      <c r="D2" s="11"/>
      <c r="E2" s="11"/>
      <c r="G2" s="11"/>
      <c r="H2" s="11"/>
      <c r="I2" s="11"/>
      <c r="J2" s="11"/>
      <c r="K2" s="11"/>
      <c r="L2" s="73"/>
      <c r="M2" s="73"/>
      <c r="N2" s="73"/>
      <c r="O2" s="73"/>
      <c r="P2" s="73"/>
    </row>
    <row r="3" spans="1:16" ht="15" thickBot="1" x14ac:dyDescent="0.35">
      <c r="A3" s="12"/>
      <c r="B3" s="13"/>
      <c r="C3" s="14"/>
      <c r="D3" s="13"/>
      <c r="E3" s="13"/>
      <c r="F3" s="14"/>
      <c r="G3" s="13"/>
      <c r="H3" s="13"/>
      <c r="I3" s="13"/>
      <c r="J3" s="13"/>
      <c r="K3" s="13"/>
      <c r="L3" s="89" t="s">
        <v>113</v>
      </c>
      <c r="M3" s="90"/>
      <c r="N3" s="90"/>
      <c r="O3" s="90"/>
      <c r="P3" s="91"/>
    </row>
    <row r="4" spans="1:16" x14ac:dyDescent="0.3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5"/>
    </row>
    <row r="5" spans="1:16" x14ac:dyDescent="0.3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5"/>
    </row>
    <row r="6" spans="1:16" x14ac:dyDescent="0.3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5"/>
    </row>
    <row r="7" spans="1:16" ht="61.2" x14ac:dyDescent="1.1000000000000001">
      <c r="A7" s="12"/>
      <c r="B7" s="13"/>
      <c r="C7" s="13"/>
      <c r="D7" s="13"/>
      <c r="E7" s="10" t="s">
        <v>112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5"/>
    </row>
    <row r="8" spans="1:16" ht="61.2" x14ac:dyDescent="1.1000000000000001">
      <c r="A8" s="12"/>
      <c r="B8" s="13"/>
      <c r="C8" s="13"/>
      <c r="D8" s="13"/>
      <c r="E8" s="13"/>
      <c r="F8" s="13"/>
      <c r="G8" s="13"/>
      <c r="H8" s="13"/>
      <c r="I8" s="36" t="s">
        <v>145</v>
      </c>
      <c r="J8" s="13"/>
      <c r="K8" s="13"/>
      <c r="L8" s="13"/>
      <c r="M8" s="13"/>
      <c r="N8" s="13"/>
      <c r="O8" s="13"/>
      <c r="P8" s="15"/>
    </row>
    <row r="9" spans="1:16" x14ac:dyDescent="0.3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5"/>
    </row>
    <row r="10" spans="1:16" x14ac:dyDescent="0.3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5"/>
    </row>
    <row r="11" spans="1:16" x14ac:dyDescent="0.3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5"/>
    </row>
    <row r="12" spans="1:16" x14ac:dyDescent="0.3">
      <c r="A12" s="12"/>
      <c r="B12" s="13"/>
      <c r="C12" s="13"/>
      <c r="D12" s="13"/>
      <c r="G12" s="13"/>
      <c r="H12" s="13"/>
      <c r="I12" s="13"/>
      <c r="J12" s="13"/>
      <c r="K12" s="13"/>
      <c r="L12" s="13"/>
      <c r="M12" s="13"/>
      <c r="N12" s="13"/>
      <c r="O12" s="13"/>
      <c r="P12" s="15"/>
    </row>
    <row r="13" spans="1:16" x14ac:dyDescent="0.3">
      <c r="A13" s="12"/>
      <c r="B13" s="13"/>
      <c r="C13" s="13"/>
      <c r="D13" s="13"/>
      <c r="G13" s="13"/>
      <c r="H13" s="13"/>
      <c r="I13" s="13"/>
      <c r="J13" s="13"/>
      <c r="K13" s="13"/>
      <c r="L13" s="13"/>
      <c r="M13" s="13"/>
      <c r="N13" s="13"/>
      <c r="O13" s="13"/>
      <c r="P13" s="15"/>
    </row>
    <row r="14" spans="1:16" x14ac:dyDescent="0.3">
      <c r="A14" s="12"/>
      <c r="B14" s="13"/>
      <c r="C14" s="13"/>
      <c r="D14" s="13"/>
      <c r="G14" s="13"/>
      <c r="H14" s="13"/>
      <c r="I14" s="13"/>
      <c r="J14" s="13"/>
      <c r="K14" s="13"/>
      <c r="L14" s="13"/>
      <c r="M14" s="13"/>
      <c r="N14" s="13"/>
      <c r="O14" s="13"/>
      <c r="P14" s="15"/>
    </row>
    <row r="15" spans="1:16" x14ac:dyDescent="0.3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5"/>
    </row>
    <row r="16" spans="1:16" x14ac:dyDescent="0.3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5"/>
    </row>
    <row r="17" spans="1:16" x14ac:dyDescent="0.3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5"/>
    </row>
    <row r="18" spans="1:16" x14ac:dyDescent="0.3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5"/>
    </row>
    <row r="19" spans="1:16" x14ac:dyDescent="0.3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5"/>
    </row>
    <row r="20" spans="1:16" ht="29.4" x14ac:dyDescent="0.9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 t="s">
        <v>114</v>
      </c>
      <c r="L20" s="26" t="s">
        <v>115</v>
      </c>
      <c r="M20" s="13"/>
      <c r="N20" s="13"/>
      <c r="O20" s="13"/>
      <c r="P20" s="15"/>
    </row>
    <row r="21" spans="1:16" x14ac:dyDescent="0.3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 t="s">
        <v>116</v>
      </c>
      <c r="M21" s="13"/>
      <c r="N21" s="13"/>
      <c r="O21" s="13"/>
      <c r="P21" s="15"/>
    </row>
    <row r="22" spans="1:16" x14ac:dyDescent="0.3">
      <c r="A22" s="12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88" t="s">
        <v>126</v>
      </c>
      <c r="M22" s="88"/>
      <c r="N22" s="88"/>
      <c r="O22" s="88"/>
      <c r="P22" s="17"/>
    </row>
  </sheetData>
  <sheetProtection algorithmName="SHA-512" hashValue="nUJvhkPtp26ruRoPllfB1Zh+3gkHUtDBYCcgogea0bnzxYIQL6qE2mYky0QbCuR70t3IuRovaCPLmg9GPi07CA==" saltValue="h1OHSZY/64JhoVSsqa5qiA==" spinCount="100000" sheet="1" objects="1" scenarios="1"/>
  <mergeCells count="2">
    <mergeCell ref="L22:O22"/>
    <mergeCell ref="L3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1:L90"/>
  <sheetViews>
    <sheetView showGridLines="0"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12" sqref="J12"/>
    </sheetView>
  </sheetViews>
  <sheetFormatPr defaultRowHeight="14.4" x14ac:dyDescent="0.3"/>
  <cols>
    <col min="1" max="1" width="1.6640625" customWidth="1"/>
    <col min="2" max="2" width="5.44140625" style="74" customWidth="1"/>
    <col min="3" max="3" width="11.5546875" customWidth="1"/>
    <col min="4" max="4" width="40.6640625" customWidth="1"/>
    <col min="5" max="6" width="14.44140625" bestFit="1" customWidth="1"/>
    <col min="7" max="7" width="2.21875" customWidth="1"/>
    <col min="8" max="8" width="6.109375" customWidth="1"/>
    <col min="9" max="9" width="0.44140625" customWidth="1"/>
    <col min="10" max="10" width="14.88671875" bestFit="1" customWidth="1"/>
    <col min="11" max="11" width="16.21875" customWidth="1"/>
    <col min="12" max="12" width="4.109375" customWidth="1"/>
    <col min="13" max="14" width="9.6640625" bestFit="1" customWidth="1"/>
    <col min="16" max="16" width="16.88671875" customWidth="1"/>
    <col min="17" max="17" width="11.21875" bestFit="1" customWidth="1"/>
  </cols>
  <sheetData>
    <row r="1" spans="2:12" ht="18.600000000000001" thickBot="1" x14ac:dyDescent="0.4">
      <c r="C1" s="92" t="s">
        <v>5</v>
      </c>
      <c r="D1" s="93"/>
      <c r="E1" s="93"/>
      <c r="F1" s="94"/>
      <c r="G1" s="7"/>
      <c r="H1" s="5" t="s">
        <v>92</v>
      </c>
      <c r="J1" s="37" t="s">
        <v>0</v>
      </c>
      <c r="K1" s="37" t="s">
        <v>1</v>
      </c>
      <c r="L1" s="6"/>
    </row>
    <row r="2" spans="2:12" ht="15" thickBot="1" x14ac:dyDescent="0.35">
      <c r="B2" s="75" t="s">
        <v>4</v>
      </c>
      <c r="C2" s="30" t="s">
        <v>2</v>
      </c>
      <c r="D2" s="29" t="s">
        <v>125</v>
      </c>
      <c r="E2" s="1" t="s">
        <v>0</v>
      </c>
      <c r="F2" s="2" t="s">
        <v>1</v>
      </c>
      <c r="G2" s="6"/>
      <c r="H2" s="54" t="str">
        <f>IF(E90=F90,"ok","błąd")</f>
        <v>ok</v>
      </c>
      <c r="J2" s="39">
        <f>IF((E90&gt;F90),(E90-F90),0)</f>
        <v>0</v>
      </c>
      <c r="K2" s="39">
        <f>IF((F90&gt;E90),(F90-E90),0)</f>
        <v>0</v>
      </c>
    </row>
    <row r="3" spans="2:12" x14ac:dyDescent="0.3">
      <c r="B3" s="71"/>
      <c r="C3" s="18"/>
      <c r="D3" s="49" t="str">
        <f>IFERROR(VLOOKUP(C3,'plan kont'!$B$3:$C$148,2,0),"")</f>
        <v/>
      </c>
      <c r="E3" s="19"/>
      <c r="F3" s="19"/>
      <c r="G3" s="7"/>
    </row>
    <row r="4" spans="2:12" x14ac:dyDescent="0.3">
      <c r="B4" s="71"/>
      <c r="C4" s="18"/>
      <c r="D4" s="49" t="str">
        <f>IFERROR(VLOOKUP(C4,'plan kont'!$B$3:$C$148,2,0),"")</f>
        <v/>
      </c>
      <c r="E4" s="19"/>
      <c r="F4" s="19"/>
      <c r="G4" s="7"/>
      <c r="I4" s="27"/>
    </row>
    <row r="5" spans="2:12" x14ac:dyDescent="0.3">
      <c r="B5" s="71"/>
      <c r="C5" s="18"/>
      <c r="D5" s="49" t="str">
        <f>IFERROR(VLOOKUP(C5,'plan kont'!$B$3:$C$148,2,0),"")</f>
        <v/>
      </c>
      <c r="E5" s="19"/>
      <c r="F5" s="19"/>
      <c r="G5" s="7"/>
    </row>
    <row r="6" spans="2:12" x14ac:dyDescent="0.3">
      <c r="B6" s="71"/>
      <c r="C6" s="18"/>
      <c r="D6" s="49" t="str">
        <f>IFERROR(VLOOKUP(C6,'plan kont'!$B$3:$C$148,2,0),"")</f>
        <v/>
      </c>
      <c r="E6" s="19"/>
      <c r="F6" s="19"/>
      <c r="G6" s="7"/>
    </row>
    <row r="7" spans="2:12" x14ac:dyDescent="0.3">
      <c r="B7" s="71"/>
      <c r="C7" s="18"/>
      <c r="D7" s="49" t="str">
        <f>IFERROR(VLOOKUP(C7,'plan kont'!$B$3:$C$148,2,0),"")</f>
        <v/>
      </c>
      <c r="E7" s="19"/>
      <c r="F7" s="19"/>
      <c r="G7" s="7"/>
    </row>
    <row r="8" spans="2:12" x14ac:dyDescent="0.3">
      <c r="B8" s="71"/>
      <c r="C8" s="18"/>
      <c r="D8" s="49" t="str">
        <f>IFERROR(VLOOKUP(C8,'plan kont'!$B$3:$C$148,2,0),"")</f>
        <v/>
      </c>
      <c r="E8" s="19"/>
      <c r="F8" s="19"/>
      <c r="G8" s="7"/>
      <c r="H8" s="4"/>
      <c r="I8" s="27"/>
    </row>
    <row r="9" spans="2:12" x14ac:dyDescent="0.3">
      <c r="B9" s="71"/>
      <c r="C9" s="18"/>
      <c r="D9" s="49" t="str">
        <f>IFERROR(VLOOKUP(C9,'plan kont'!$B$3:$C$148,2,0),"")</f>
        <v/>
      </c>
      <c r="E9" s="19"/>
      <c r="F9" s="19"/>
      <c r="G9" s="7"/>
    </row>
    <row r="10" spans="2:12" x14ac:dyDescent="0.3">
      <c r="B10" s="71"/>
      <c r="C10" s="18"/>
      <c r="D10" s="49" t="str">
        <f>IFERROR(VLOOKUP(C10,'plan kont'!$B$3:$C$148,2,0),"")</f>
        <v/>
      </c>
      <c r="E10" s="19"/>
      <c r="F10" s="19"/>
      <c r="G10" s="7"/>
    </row>
    <row r="11" spans="2:12" x14ac:dyDescent="0.3">
      <c r="B11" s="71"/>
      <c r="C11" s="18"/>
      <c r="D11" s="49" t="str">
        <f>IFERROR(VLOOKUP(C11,'plan kont'!$B$3:$C$148,2,0),"")</f>
        <v/>
      </c>
      <c r="E11" s="19"/>
      <c r="F11" s="19"/>
      <c r="G11" s="7"/>
    </row>
    <row r="12" spans="2:12" x14ac:dyDescent="0.3">
      <c r="B12" s="71"/>
      <c r="C12" s="18"/>
      <c r="D12" s="49" t="str">
        <f>IFERROR(VLOOKUP(C12,'plan kont'!$B$3:$C$148,2,0),"")</f>
        <v/>
      </c>
      <c r="E12" s="19"/>
      <c r="F12" s="19"/>
      <c r="G12" s="7"/>
    </row>
    <row r="13" spans="2:12" x14ac:dyDescent="0.3">
      <c r="B13" s="71"/>
      <c r="C13" s="18"/>
      <c r="D13" s="49" t="str">
        <f>IFERROR(VLOOKUP(C13,'plan kont'!$B$3:$C$148,2,0),"")</f>
        <v/>
      </c>
      <c r="E13" s="19"/>
      <c r="F13" s="19"/>
      <c r="G13" s="7"/>
    </row>
    <row r="14" spans="2:12" x14ac:dyDescent="0.3">
      <c r="B14" s="71"/>
      <c r="C14" s="18"/>
      <c r="D14" s="49" t="str">
        <f>IFERROR(VLOOKUP(C14,'plan kont'!$B$3:$C$148,2,0),"")</f>
        <v/>
      </c>
      <c r="E14" s="19"/>
      <c r="F14" s="19"/>
      <c r="G14" s="7"/>
    </row>
    <row r="15" spans="2:12" x14ac:dyDescent="0.3">
      <c r="B15" s="71"/>
      <c r="C15" s="18"/>
      <c r="D15" s="49" t="str">
        <f>IFERROR(VLOOKUP(C15,'plan kont'!$B$3:$C$148,2,0),"")</f>
        <v/>
      </c>
      <c r="E15" s="19"/>
      <c r="F15" s="19"/>
      <c r="G15" s="7"/>
    </row>
    <row r="16" spans="2:12" x14ac:dyDescent="0.3">
      <c r="B16" s="71"/>
      <c r="C16" s="18"/>
      <c r="D16" s="49" t="str">
        <f>IFERROR(VLOOKUP(C16,'plan kont'!$B$3:$C$148,2,0),"")</f>
        <v/>
      </c>
      <c r="E16" s="19"/>
      <c r="F16" s="19"/>
      <c r="G16" s="7"/>
    </row>
    <row r="17" spans="2:7" x14ac:dyDescent="0.3">
      <c r="B17" s="71"/>
      <c r="C17" s="18"/>
      <c r="D17" s="49" t="str">
        <f>IFERROR(VLOOKUP(C17,'plan kont'!$B$3:$C$148,2,0),"")</f>
        <v/>
      </c>
      <c r="E17" s="19"/>
      <c r="F17" s="19"/>
      <c r="G17" s="7"/>
    </row>
    <row r="18" spans="2:7" x14ac:dyDescent="0.3">
      <c r="B18" s="71"/>
      <c r="C18" s="18"/>
      <c r="D18" s="49" t="str">
        <f>IFERROR(VLOOKUP(C18,'plan kont'!$B$3:$C$148,2,0),"")</f>
        <v/>
      </c>
      <c r="E18" s="19"/>
      <c r="F18" s="19"/>
      <c r="G18" s="7"/>
    </row>
    <row r="19" spans="2:7" x14ac:dyDescent="0.3">
      <c r="B19" s="71"/>
      <c r="C19" s="18"/>
      <c r="D19" s="49" t="str">
        <f>IFERROR(VLOOKUP(C19,'plan kont'!$B$3:$C$148,2,0),"")</f>
        <v/>
      </c>
      <c r="E19" s="20"/>
      <c r="F19" s="20"/>
      <c r="G19" s="7"/>
    </row>
    <row r="20" spans="2:7" x14ac:dyDescent="0.3">
      <c r="B20" s="71"/>
      <c r="C20" s="18"/>
      <c r="D20" s="49" t="str">
        <f>IFERROR(VLOOKUP(C20,'plan kont'!$B$3:$C$148,2,0),"")</f>
        <v/>
      </c>
      <c r="E20" s="20"/>
      <c r="F20" s="20"/>
      <c r="G20" s="7"/>
    </row>
    <row r="21" spans="2:7" x14ac:dyDescent="0.3">
      <c r="B21" s="71"/>
      <c r="C21" s="18"/>
      <c r="D21" s="49" t="str">
        <f>IFERROR(VLOOKUP(C21,'plan kont'!$B$3:$C$148,2,0),"")</f>
        <v/>
      </c>
      <c r="E21" s="20"/>
      <c r="F21" s="20"/>
      <c r="G21" s="7"/>
    </row>
    <row r="22" spans="2:7" x14ac:dyDescent="0.3">
      <c r="B22" s="71"/>
      <c r="C22" s="18"/>
      <c r="D22" s="49" t="str">
        <f>IFERROR(VLOOKUP(C22,'plan kont'!$B$3:$C$148,2,0),"")</f>
        <v/>
      </c>
      <c r="E22" s="20"/>
      <c r="F22" s="20"/>
      <c r="G22" s="7"/>
    </row>
    <row r="23" spans="2:7" x14ac:dyDescent="0.3">
      <c r="B23" s="71"/>
      <c r="C23" s="18"/>
      <c r="D23" s="49" t="str">
        <f>IFERROR(VLOOKUP(C23,'plan kont'!$B$3:$C$148,2,0),"")</f>
        <v/>
      </c>
      <c r="E23" s="20"/>
      <c r="F23" s="20"/>
      <c r="G23" s="7"/>
    </row>
    <row r="24" spans="2:7" x14ac:dyDescent="0.3">
      <c r="B24" s="71"/>
      <c r="C24" s="18"/>
      <c r="D24" s="49" t="str">
        <f>IFERROR(VLOOKUP(C24,'plan kont'!$B$3:$C$148,2,0),"")</f>
        <v/>
      </c>
      <c r="E24" s="20"/>
      <c r="F24" s="20"/>
      <c r="G24" s="7"/>
    </row>
    <row r="25" spans="2:7" x14ac:dyDescent="0.3">
      <c r="B25" s="71"/>
      <c r="C25" s="18"/>
      <c r="D25" s="49" t="str">
        <f>IFERROR(VLOOKUP(C25,'plan kont'!$B$3:$C$148,2,0),"")</f>
        <v/>
      </c>
      <c r="E25" s="20"/>
      <c r="F25" s="20"/>
      <c r="G25" s="7"/>
    </row>
    <row r="26" spans="2:7" x14ac:dyDescent="0.3">
      <c r="B26" s="71"/>
      <c r="C26" s="18"/>
      <c r="D26" s="49" t="str">
        <f>IFERROR(VLOOKUP(C26,'plan kont'!$B$3:$C$148,2,0),"")</f>
        <v/>
      </c>
      <c r="E26" s="20"/>
      <c r="F26" s="20"/>
      <c r="G26" s="7"/>
    </row>
    <row r="27" spans="2:7" x14ac:dyDescent="0.3">
      <c r="B27" s="71"/>
      <c r="C27" s="18"/>
      <c r="D27" s="49" t="str">
        <f>IFERROR(VLOOKUP(C27,'plan kont'!$B$3:$C$148,2,0),"")</f>
        <v/>
      </c>
      <c r="E27" s="20"/>
      <c r="F27" s="20"/>
      <c r="G27" s="7"/>
    </row>
    <row r="28" spans="2:7" x14ac:dyDescent="0.3">
      <c r="B28" s="71"/>
      <c r="C28" s="18"/>
      <c r="D28" s="49" t="str">
        <f>IFERROR(VLOOKUP(C28,'plan kont'!$B$3:$C$148,2,0),"")</f>
        <v/>
      </c>
      <c r="E28" s="20"/>
      <c r="F28" s="20"/>
      <c r="G28" s="7"/>
    </row>
    <row r="29" spans="2:7" x14ac:dyDescent="0.3">
      <c r="B29" s="71"/>
      <c r="C29" s="18"/>
      <c r="D29" s="49" t="str">
        <f>IFERROR(VLOOKUP(C29,'plan kont'!$B$3:$C$148,2,0),"")</f>
        <v/>
      </c>
      <c r="E29" s="20"/>
      <c r="F29" s="20"/>
      <c r="G29" s="7"/>
    </row>
    <row r="30" spans="2:7" x14ac:dyDescent="0.3">
      <c r="B30" s="71"/>
      <c r="C30" s="18"/>
      <c r="D30" s="49" t="str">
        <f>IFERROR(VLOOKUP(C30,'plan kont'!$B$3:$C$148,2,0),"")</f>
        <v/>
      </c>
      <c r="E30" s="20"/>
      <c r="F30" s="20"/>
      <c r="G30" s="7"/>
    </row>
    <row r="31" spans="2:7" x14ac:dyDescent="0.3">
      <c r="B31" s="71"/>
      <c r="C31" s="18"/>
      <c r="D31" s="49" t="str">
        <f>IFERROR(VLOOKUP(C31,'plan kont'!$B$3:$C$148,2,0),"")</f>
        <v/>
      </c>
      <c r="E31" s="20"/>
      <c r="F31" s="20"/>
      <c r="G31" s="7"/>
    </row>
    <row r="32" spans="2:7" x14ac:dyDescent="0.3">
      <c r="B32" s="71"/>
      <c r="C32" s="18"/>
      <c r="D32" s="49" t="str">
        <f>IFERROR(VLOOKUP(C32,'plan kont'!$B$3:$C$148,2,0),"")</f>
        <v/>
      </c>
      <c r="E32" s="20"/>
      <c r="F32" s="20"/>
      <c r="G32" s="7"/>
    </row>
    <row r="33" spans="2:7" x14ac:dyDescent="0.3">
      <c r="B33" s="71"/>
      <c r="C33" s="18"/>
      <c r="D33" s="49" t="str">
        <f>IFERROR(VLOOKUP(C33,'plan kont'!$B$3:$C$148,2,0),"")</f>
        <v/>
      </c>
      <c r="E33" s="20"/>
      <c r="F33" s="20"/>
      <c r="G33" s="7"/>
    </row>
    <row r="34" spans="2:7" x14ac:dyDescent="0.3">
      <c r="B34" s="71"/>
      <c r="C34" s="18"/>
      <c r="D34" s="49" t="str">
        <f>IFERROR(VLOOKUP(C34,'plan kont'!$B$3:$C$148,2,0),"")</f>
        <v/>
      </c>
      <c r="E34" s="20"/>
      <c r="F34" s="20"/>
      <c r="G34" s="7"/>
    </row>
    <row r="35" spans="2:7" x14ac:dyDescent="0.3">
      <c r="B35" s="71"/>
      <c r="C35" s="18"/>
      <c r="D35" s="49" t="str">
        <f>IFERROR(VLOOKUP(C35,'plan kont'!$B$3:$C$148,2,0),"")</f>
        <v/>
      </c>
      <c r="E35" s="20"/>
      <c r="F35" s="20"/>
      <c r="G35" s="7"/>
    </row>
    <row r="36" spans="2:7" x14ac:dyDescent="0.3">
      <c r="B36" s="71"/>
      <c r="C36" s="18"/>
      <c r="D36" s="49" t="str">
        <f>IFERROR(VLOOKUP(C36,'plan kont'!$B$3:$C$148,2,0),"")</f>
        <v/>
      </c>
      <c r="E36" s="20"/>
      <c r="F36" s="20"/>
      <c r="G36" s="7"/>
    </row>
    <row r="37" spans="2:7" x14ac:dyDescent="0.3">
      <c r="B37" s="71"/>
      <c r="C37" s="18"/>
      <c r="D37" s="49" t="str">
        <f>IFERROR(VLOOKUP(C37,'plan kont'!$B$3:$C$148,2,0),"")</f>
        <v/>
      </c>
      <c r="E37" s="20"/>
      <c r="F37" s="20"/>
      <c r="G37" s="7"/>
    </row>
    <row r="38" spans="2:7" x14ac:dyDescent="0.3">
      <c r="B38" s="71"/>
      <c r="C38" s="18"/>
      <c r="D38" s="49" t="str">
        <f>IFERROR(VLOOKUP(C38,'plan kont'!$B$3:$C$148,2,0),"")</f>
        <v/>
      </c>
      <c r="E38" s="20"/>
      <c r="F38" s="20"/>
      <c r="G38" s="7"/>
    </row>
    <row r="39" spans="2:7" x14ac:dyDescent="0.3">
      <c r="B39" s="71"/>
      <c r="C39" s="18"/>
      <c r="D39" s="49" t="str">
        <f>IFERROR(VLOOKUP(C39,'plan kont'!$B$3:$C$148,2,0),"")</f>
        <v/>
      </c>
      <c r="E39" s="20"/>
      <c r="F39" s="20"/>
      <c r="G39" s="7"/>
    </row>
    <row r="40" spans="2:7" x14ac:dyDescent="0.3">
      <c r="B40" s="71"/>
      <c r="C40" s="18"/>
      <c r="D40" s="49" t="str">
        <f>IFERROR(VLOOKUP(C40,'plan kont'!$B$3:$C$148,2,0),"")</f>
        <v/>
      </c>
      <c r="E40" s="20"/>
      <c r="F40" s="20"/>
      <c r="G40" s="7"/>
    </row>
    <row r="41" spans="2:7" x14ac:dyDescent="0.3">
      <c r="B41" s="71"/>
      <c r="C41" s="18"/>
      <c r="D41" s="49" t="str">
        <f>IFERROR(VLOOKUP(C41,'plan kont'!$B$3:$C$148,2,0),"")</f>
        <v/>
      </c>
      <c r="E41" s="20"/>
      <c r="F41" s="20"/>
      <c r="G41" s="7"/>
    </row>
    <row r="42" spans="2:7" x14ac:dyDescent="0.3">
      <c r="B42" s="71"/>
      <c r="C42" s="18"/>
      <c r="D42" s="49" t="str">
        <f>IFERROR(VLOOKUP(C42,'plan kont'!$B$3:$C$148,2,0),"")</f>
        <v/>
      </c>
      <c r="E42" s="20"/>
      <c r="F42" s="20"/>
      <c r="G42" s="7"/>
    </row>
    <row r="43" spans="2:7" x14ac:dyDescent="0.3">
      <c r="B43" s="71"/>
      <c r="C43" s="18"/>
      <c r="D43" s="49" t="str">
        <f>IFERROR(VLOOKUP(C43,'plan kont'!$B$3:$C$148,2,0),"")</f>
        <v/>
      </c>
      <c r="E43" s="20"/>
      <c r="F43" s="20"/>
      <c r="G43" s="7"/>
    </row>
    <row r="44" spans="2:7" x14ac:dyDescent="0.3">
      <c r="B44" s="71"/>
      <c r="C44" s="18"/>
      <c r="D44" s="49" t="str">
        <f>IFERROR(VLOOKUP(C44,'plan kont'!$B$3:$C$148,2,0),"")</f>
        <v/>
      </c>
      <c r="E44" s="20"/>
      <c r="F44" s="20"/>
      <c r="G44" s="7"/>
    </row>
    <row r="45" spans="2:7" x14ac:dyDescent="0.3">
      <c r="B45" s="71"/>
      <c r="C45" s="18"/>
      <c r="D45" s="49" t="str">
        <f>IFERROR(VLOOKUP(C45,'plan kont'!$B$3:$C$148,2,0),"")</f>
        <v/>
      </c>
      <c r="E45" s="20"/>
      <c r="F45" s="20"/>
      <c r="G45" s="7"/>
    </row>
    <row r="46" spans="2:7" x14ac:dyDescent="0.3">
      <c r="B46" s="71"/>
      <c r="C46" s="18"/>
      <c r="D46" s="49" t="str">
        <f>IFERROR(VLOOKUP(C46,'plan kont'!$B$3:$C$148,2,0),"")</f>
        <v/>
      </c>
      <c r="E46" s="20"/>
      <c r="F46" s="20"/>
      <c r="G46" s="7"/>
    </row>
    <row r="47" spans="2:7" x14ac:dyDescent="0.3">
      <c r="B47" s="71"/>
      <c r="C47" s="18"/>
      <c r="D47" s="49" t="str">
        <f>IFERROR(VLOOKUP(C47,'plan kont'!$B$3:$C$148,2,0),"")</f>
        <v/>
      </c>
      <c r="E47" s="20"/>
      <c r="F47" s="20"/>
      <c r="G47" s="7"/>
    </row>
    <row r="48" spans="2:7" x14ac:dyDescent="0.3">
      <c r="B48" s="71"/>
      <c r="C48" s="18"/>
      <c r="D48" s="49" t="str">
        <f>IFERROR(VLOOKUP(C48,'plan kont'!$B$3:$C$148,2,0),"")</f>
        <v/>
      </c>
      <c r="E48" s="20"/>
      <c r="F48" s="20"/>
      <c r="G48" s="7"/>
    </row>
    <row r="49" spans="2:7" x14ac:dyDescent="0.3">
      <c r="B49" s="71"/>
      <c r="C49" s="18"/>
      <c r="D49" s="49" t="str">
        <f>IFERROR(VLOOKUP(C49,'plan kont'!$B$3:$C$148,2,0),"")</f>
        <v/>
      </c>
      <c r="E49" s="20"/>
      <c r="F49" s="20"/>
      <c r="G49" s="7"/>
    </row>
    <row r="50" spans="2:7" x14ac:dyDescent="0.3">
      <c r="B50" s="71"/>
      <c r="C50" s="18"/>
      <c r="D50" s="49" t="str">
        <f>IFERROR(VLOOKUP(C50,'plan kont'!$B$3:$C$148,2,0),"")</f>
        <v/>
      </c>
      <c r="E50" s="20"/>
      <c r="F50" s="20"/>
      <c r="G50" s="7"/>
    </row>
    <row r="51" spans="2:7" x14ac:dyDescent="0.3">
      <c r="B51" s="71"/>
      <c r="C51" s="18"/>
      <c r="D51" s="49" t="str">
        <f>IFERROR(VLOOKUP(C51,'plan kont'!$B$3:$C$148,2,0),"")</f>
        <v/>
      </c>
      <c r="E51" s="20"/>
      <c r="F51" s="20"/>
      <c r="G51" s="7"/>
    </row>
    <row r="52" spans="2:7" x14ac:dyDescent="0.3">
      <c r="B52" s="71"/>
      <c r="C52" s="18"/>
      <c r="D52" s="49" t="str">
        <f>IFERROR(VLOOKUP(C52,'plan kont'!$B$3:$C$148,2,0),"")</f>
        <v/>
      </c>
      <c r="E52" s="20"/>
      <c r="F52" s="20"/>
      <c r="G52" s="7"/>
    </row>
    <row r="53" spans="2:7" x14ac:dyDescent="0.3">
      <c r="B53" s="71"/>
      <c r="C53" s="18"/>
      <c r="D53" s="49" t="str">
        <f>IFERROR(VLOOKUP(C53,'plan kont'!$B$3:$C$148,2,0),"")</f>
        <v/>
      </c>
      <c r="E53" s="20"/>
      <c r="F53" s="20"/>
      <c r="G53" s="7"/>
    </row>
    <row r="54" spans="2:7" x14ac:dyDescent="0.3">
      <c r="B54" s="71"/>
      <c r="C54" s="18"/>
      <c r="D54" s="49" t="str">
        <f>IFERROR(VLOOKUP(C54,'plan kont'!$B$3:$C$148,2,0),"")</f>
        <v/>
      </c>
      <c r="E54" s="20"/>
      <c r="F54" s="20"/>
      <c r="G54" s="7"/>
    </row>
    <row r="55" spans="2:7" x14ac:dyDescent="0.3">
      <c r="B55" s="71"/>
      <c r="C55" s="18"/>
      <c r="D55" s="49" t="str">
        <f>IFERROR(VLOOKUP(C55,'plan kont'!$B$3:$C$148,2,0),"")</f>
        <v/>
      </c>
      <c r="E55" s="20"/>
      <c r="F55" s="20"/>
      <c r="G55" s="7"/>
    </row>
    <row r="56" spans="2:7" x14ac:dyDescent="0.3">
      <c r="B56" s="71"/>
      <c r="C56" s="18"/>
      <c r="D56" s="49" t="str">
        <f>IFERROR(VLOOKUP(C56,'plan kont'!$B$3:$C$148,2,0),"")</f>
        <v/>
      </c>
      <c r="E56" s="20"/>
      <c r="F56" s="20"/>
      <c r="G56" s="7"/>
    </row>
    <row r="57" spans="2:7" x14ac:dyDescent="0.3">
      <c r="B57" s="71"/>
      <c r="C57" s="18"/>
      <c r="D57" s="49" t="str">
        <f>IFERROR(VLOOKUP(C57,'plan kont'!$B$3:$C$148,2,0),"")</f>
        <v/>
      </c>
      <c r="E57" s="20"/>
      <c r="F57" s="20"/>
      <c r="G57" s="7"/>
    </row>
    <row r="58" spans="2:7" x14ac:dyDescent="0.3">
      <c r="B58" s="71"/>
      <c r="C58" s="18"/>
      <c r="D58" s="49" t="str">
        <f>IFERROR(VLOOKUP(C58,'plan kont'!$B$3:$C$148,2,0),"")</f>
        <v/>
      </c>
      <c r="E58" s="20"/>
      <c r="F58" s="20"/>
      <c r="G58" s="7"/>
    </row>
    <row r="59" spans="2:7" x14ac:dyDescent="0.3">
      <c r="B59" s="71"/>
      <c r="C59" s="18"/>
      <c r="D59" s="49" t="str">
        <f>IFERROR(VLOOKUP(C59,'plan kont'!$B$3:$C$148,2,0),"")</f>
        <v/>
      </c>
      <c r="E59" s="20"/>
      <c r="F59" s="20"/>
      <c r="G59" s="7"/>
    </row>
    <row r="60" spans="2:7" x14ac:dyDescent="0.3">
      <c r="B60" s="71"/>
      <c r="C60" s="18"/>
      <c r="D60" s="49" t="str">
        <f>IFERROR(VLOOKUP(C60,'plan kont'!$B$3:$C$148,2,0),"")</f>
        <v/>
      </c>
      <c r="E60" s="20"/>
      <c r="F60" s="20"/>
      <c r="G60" s="7"/>
    </row>
    <row r="61" spans="2:7" x14ac:dyDescent="0.3">
      <c r="B61" s="71"/>
      <c r="C61" s="18"/>
      <c r="D61" s="49" t="str">
        <f>IFERROR(VLOOKUP(C61,'plan kont'!$B$3:$C$148,2,0),"")</f>
        <v/>
      </c>
      <c r="E61" s="20"/>
      <c r="F61" s="20"/>
      <c r="G61" s="7"/>
    </row>
    <row r="62" spans="2:7" x14ac:dyDescent="0.3">
      <c r="B62" s="71"/>
      <c r="C62" s="18"/>
      <c r="D62" s="49" t="str">
        <f>IFERROR(VLOOKUP(C62,'plan kont'!$B$3:$C$148,2,0),"")</f>
        <v/>
      </c>
      <c r="E62" s="20"/>
      <c r="F62" s="20"/>
      <c r="G62" s="7"/>
    </row>
    <row r="63" spans="2:7" x14ac:dyDescent="0.3">
      <c r="B63" s="71"/>
      <c r="C63" s="18"/>
      <c r="D63" s="49" t="str">
        <f>IFERROR(VLOOKUP(C63,'plan kont'!$B$3:$C$148,2,0),"")</f>
        <v/>
      </c>
      <c r="E63" s="20"/>
      <c r="F63" s="20"/>
      <c r="G63" s="7"/>
    </row>
    <row r="64" spans="2:7" x14ac:dyDescent="0.3">
      <c r="B64" s="71"/>
      <c r="C64" s="18"/>
      <c r="D64" s="49" t="str">
        <f>IFERROR(VLOOKUP(C64,'plan kont'!$B$3:$C$148,2,0),"")</f>
        <v/>
      </c>
      <c r="E64" s="20"/>
      <c r="F64" s="20"/>
      <c r="G64" s="7"/>
    </row>
    <row r="65" spans="2:7" x14ac:dyDescent="0.3">
      <c r="B65" s="71"/>
      <c r="C65" s="18"/>
      <c r="D65" s="49" t="str">
        <f>IFERROR(VLOOKUP(C65,'plan kont'!$B$3:$C$148,2,0),"")</f>
        <v/>
      </c>
      <c r="E65" s="20"/>
      <c r="F65" s="20"/>
      <c r="G65" s="7"/>
    </row>
    <row r="66" spans="2:7" x14ac:dyDescent="0.3">
      <c r="B66" s="71"/>
      <c r="C66" s="18"/>
      <c r="D66" s="49" t="str">
        <f>IFERROR(VLOOKUP(C66,'plan kont'!$B$3:$C$148,2,0),"")</f>
        <v/>
      </c>
      <c r="E66" s="20"/>
      <c r="F66" s="20"/>
      <c r="G66" s="7"/>
    </row>
    <row r="67" spans="2:7" x14ac:dyDescent="0.3">
      <c r="B67" s="71"/>
      <c r="C67" s="18"/>
      <c r="D67" s="49" t="str">
        <f>IFERROR(VLOOKUP(C67,'plan kont'!$B$3:$C$148,2,0),"")</f>
        <v/>
      </c>
      <c r="E67" s="20"/>
      <c r="F67" s="20"/>
      <c r="G67" s="7"/>
    </row>
    <row r="68" spans="2:7" x14ac:dyDescent="0.3">
      <c r="B68" s="71"/>
      <c r="C68" s="18"/>
      <c r="D68" s="49" t="str">
        <f>IFERROR(VLOOKUP(C68,'plan kont'!$B$3:$C$148,2,0),"")</f>
        <v/>
      </c>
      <c r="E68" s="20"/>
      <c r="F68" s="20"/>
      <c r="G68" s="7"/>
    </row>
    <row r="69" spans="2:7" x14ac:dyDescent="0.3">
      <c r="B69" s="71"/>
      <c r="C69" s="18"/>
      <c r="D69" s="49" t="str">
        <f>IFERROR(VLOOKUP(C69,'plan kont'!$B$3:$C$148,2,0),"")</f>
        <v/>
      </c>
      <c r="E69" s="20"/>
      <c r="F69" s="20"/>
      <c r="G69" s="7"/>
    </row>
    <row r="70" spans="2:7" x14ac:dyDescent="0.3">
      <c r="B70" s="71"/>
      <c r="C70" s="18"/>
      <c r="D70" s="49" t="str">
        <f>IFERROR(VLOOKUP(C70,'plan kont'!$B$3:$C$148,2,0),"")</f>
        <v/>
      </c>
      <c r="E70" s="20"/>
      <c r="F70" s="20"/>
      <c r="G70" s="7"/>
    </row>
    <row r="71" spans="2:7" x14ac:dyDescent="0.3">
      <c r="B71" s="71"/>
      <c r="C71" s="18"/>
      <c r="D71" s="49" t="str">
        <f>IFERROR(VLOOKUP(C71,'plan kont'!$B$3:$C$148,2,0),"")</f>
        <v/>
      </c>
      <c r="E71" s="20"/>
      <c r="F71" s="20"/>
      <c r="G71" s="7"/>
    </row>
    <row r="72" spans="2:7" x14ac:dyDescent="0.3">
      <c r="B72" s="71"/>
      <c r="C72" s="18"/>
      <c r="D72" s="49" t="str">
        <f>IFERROR(VLOOKUP(C72,'plan kont'!$B$3:$C$148,2,0),"")</f>
        <v/>
      </c>
      <c r="E72" s="20"/>
      <c r="F72" s="20"/>
      <c r="G72" s="7"/>
    </row>
    <row r="73" spans="2:7" x14ac:dyDescent="0.3">
      <c r="B73" s="71"/>
      <c r="C73" s="18"/>
      <c r="D73" s="49" t="str">
        <f>IFERROR(VLOOKUP(C73,'plan kont'!$B$3:$C$148,2,0),"")</f>
        <v/>
      </c>
      <c r="E73" s="20"/>
      <c r="F73" s="20"/>
      <c r="G73" s="7"/>
    </row>
    <row r="74" spans="2:7" x14ac:dyDescent="0.3">
      <c r="B74" s="71"/>
      <c r="C74" s="18"/>
      <c r="D74" s="49" t="str">
        <f>IFERROR(VLOOKUP(C74,'plan kont'!$B$3:$C$148,2,0),"")</f>
        <v/>
      </c>
      <c r="E74" s="20"/>
      <c r="F74" s="20"/>
      <c r="G74" s="7"/>
    </row>
    <row r="75" spans="2:7" x14ac:dyDescent="0.3">
      <c r="B75" s="71"/>
      <c r="C75" s="18"/>
      <c r="D75" s="49" t="str">
        <f>IFERROR(VLOOKUP(C75,'plan kont'!$B$3:$C$148,2,0),"")</f>
        <v/>
      </c>
      <c r="E75" s="20"/>
      <c r="F75" s="20"/>
      <c r="G75" s="7"/>
    </row>
    <row r="76" spans="2:7" x14ac:dyDescent="0.3">
      <c r="B76" s="71"/>
      <c r="C76" s="18"/>
      <c r="D76" s="49" t="str">
        <f>IFERROR(VLOOKUP(C76,'plan kont'!$B$3:$C$148,2,0),"")</f>
        <v/>
      </c>
      <c r="E76" s="20"/>
      <c r="F76" s="20"/>
      <c r="G76" s="7"/>
    </row>
    <row r="77" spans="2:7" x14ac:dyDescent="0.3">
      <c r="B77" s="71"/>
      <c r="C77" s="18"/>
      <c r="D77" s="49" t="str">
        <f>IFERROR(VLOOKUP(C77,'plan kont'!$B$3:$C$148,2,0),"")</f>
        <v/>
      </c>
      <c r="E77" s="20"/>
      <c r="F77" s="20"/>
      <c r="G77" s="7"/>
    </row>
    <row r="78" spans="2:7" x14ac:dyDescent="0.3">
      <c r="B78" s="71"/>
      <c r="C78" s="18"/>
      <c r="D78" s="49" t="str">
        <f>IFERROR(VLOOKUP(C78,'plan kont'!$B$3:$C$148,2,0),"")</f>
        <v/>
      </c>
      <c r="E78" s="20"/>
      <c r="F78" s="20"/>
      <c r="G78" s="7"/>
    </row>
    <row r="79" spans="2:7" x14ac:dyDescent="0.3">
      <c r="B79" s="71"/>
      <c r="C79" s="18"/>
      <c r="D79" s="49" t="str">
        <f>IFERROR(VLOOKUP(C79,'plan kont'!$B$3:$C$148,2,0),"")</f>
        <v/>
      </c>
      <c r="E79" s="20"/>
      <c r="F79" s="20"/>
      <c r="G79" s="7"/>
    </row>
    <row r="80" spans="2:7" x14ac:dyDescent="0.3">
      <c r="B80" s="71"/>
      <c r="C80" s="18"/>
      <c r="D80" s="49" t="str">
        <f>IFERROR(VLOOKUP(C80,'plan kont'!$B$3:$C$148,2,0),"")</f>
        <v/>
      </c>
      <c r="E80" s="20"/>
      <c r="F80" s="20"/>
      <c r="G80" s="7"/>
    </row>
    <row r="81" spans="2:7" x14ac:dyDescent="0.3">
      <c r="B81" s="71"/>
      <c r="C81" s="18"/>
      <c r="D81" s="49" t="str">
        <f>IFERROR(VLOOKUP(C81,'plan kont'!$B$3:$C$148,2,0),"")</f>
        <v/>
      </c>
      <c r="E81" s="20"/>
      <c r="F81" s="20"/>
      <c r="G81" s="7"/>
    </row>
    <row r="82" spans="2:7" x14ac:dyDescent="0.3">
      <c r="B82" s="71"/>
      <c r="C82" s="18"/>
      <c r="D82" s="49" t="str">
        <f>IFERROR(VLOOKUP(C82,'plan kont'!$B$3:$C$148,2,0),"")</f>
        <v/>
      </c>
      <c r="E82" s="20"/>
      <c r="F82" s="20"/>
      <c r="G82" s="7"/>
    </row>
    <row r="83" spans="2:7" x14ac:dyDescent="0.3">
      <c r="B83" s="71"/>
      <c r="C83" s="18"/>
      <c r="D83" s="49" t="str">
        <f>IFERROR(VLOOKUP(C83,'plan kont'!$B$3:$C$148,2,0),"")</f>
        <v/>
      </c>
      <c r="E83" s="20"/>
      <c r="F83" s="20"/>
      <c r="G83" s="7"/>
    </row>
    <row r="84" spans="2:7" x14ac:dyDescent="0.3">
      <c r="B84" s="71"/>
      <c r="C84" s="18"/>
      <c r="D84" s="49" t="str">
        <f>IFERROR(VLOOKUP(C84,'plan kont'!$B$3:$C$148,2,0),"")</f>
        <v/>
      </c>
      <c r="E84" s="20"/>
      <c r="F84" s="20"/>
      <c r="G84" s="7"/>
    </row>
    <row r="85" spans="2:7" x14ac:dyDescent="0.3">
      <c r="B85" s="71"/>
      <c r="C85" s="18"/>
      <c r="D85" s="49" t="str">
        <f>IFERROR(VLOOKUP(C85,'plan kont'!$B$3:$C$148,2,0),"")</f>
        <v/>
      </c>
      <c r="E85" s="20"/>
      <c r="F85" s="20"/>
      <c r="G85" s="7"/>
    </row>
    <row r="86" spans="2:7" x14ac:dyDescent="0.3">
      <c r="B86" s="71"/>
      <c r="C86" s="18"/>
      <c r="D86" s="49" t="str">
        <f>IFERROR(VLOOKUP(C86,'plan kont'!$B$3:$C$148,2,0),"")</f>
        <v/>
      </c>
      <c r="E86" s="20"/>
      <c r="F86" s="20"/>
      <c r="G86" s="7"/>
    </row>
    <row r="87" spans="2:7" x14ac:dyDescent="0.3">
      <c r="B87" s="71"/>
      <c r="C87" s="18"/>
      <c r="D87" s="49" t="str">
        <f>IFERROR(VLOOKUP(C87,'plan kont'!$B$3:$C$148,2,0),"")</f>
        <v/>
      </c>
      <c r="E87" s="20"/>
      <c r="F87" s="20"/>
      <c r="G87" s="7"/>
    </row>
    <row r="88" spans="2:7" x14ac:dyDescent="0.3">
      <c r="B88" s="71"/>
      <c r="C88" s="18"/>
      <c r="D88" s="49" t="str">
        <f>IFERROR(VLOOKUP(C88,'plan kont'!$B$3:$C$148,2,0),"")</f>
        <v/>
      </c>
      <c r="E88" s="20"/>
      <c r="F88" s="20"/>
      <c r="G88" s="7"/>
    </row>
    <row r="89" spans="2:7" ht="15" thickBot="1" x14ac:dyDescent="0.35">
      <c r="B89" s="71"/>
      <c r="C89" s="18"/>
      <c r="D89" s="49" t="str">
        <f>IFERROR(VLOOKUP(C89,'plan kont'!$B$3:$C$148,2,0),"")</f>
        <v/>
      </c>
      <c r="E89" s="20"/>
      <c r="F89" s="20"/>
      <c r="G89" s="7"/>
    </row>
    <row r="90" spans="2:7" ht="15" thickBot="1" x14ac:dyDescent="0.35">
      <c r="C90" s="3" t="s">
        <v>3</v>
      </c>
      <c r="D90" s="3"/>
      <c r="E90" s="40">
        <f>SUBTOTAL(109,E3:E89)</f>
        <v>0</v>
      </c>
      <c r="F90" s="41">
        <f>SUBTOTAL(109,F3:F89)</f>
        <v>0</v>
      </c>
      <c r="G90" s="7"/>
    </row>
  </sheetData>
  <sheetProtection algorithmName="SHA-512" hashValue="M3tmNsG1pTH+IPa+SPFIkr2gH/mgo3bhvdRc4Nsc8ejDJp26WR2+tMAHsMYm5rWPjqdK6IkUl2MHyN5Je2tYzA==" saltValue="5a+VCc/GrLFixcMa2CKJpA==" spinCount="100000" sheet="1" objects="1" scenarios="1" autoFilter="0"/>
  <mergeCells count="1">
    <mergeCell ref="C1:F1"/>
  </mergeCells>
  <conditionalFormatting sqref="H2">
    <cfRule type="cellIs" dxfId="75" priority="39" operator="equal">
      <formula>"błąd"</formula>
    </cfRule>
    <cfRule type="cellIs" dxfId="74" priority="40" operator="equal">
      <formula>"ok"</formula>
    </cfRule>
  </conditionalFormatting>
  <conditionalFormatting sqref="C3:D89">
    <cfRule type="cellIs" dxfId="73" priority="36" operator="equal">
      <formula>10</formula>
    </cfRule>
  </conditionalFormatting>
  <conditionalFormatting sqref="C3:C89">
    <cfRule type="cellIs" dxfId="72" priority="27" operator="equal">
      <formula>234</formula>
    </cfRule>
  </conditionalFormatting>
  <conditionalFormatting sqref="C3:C89">
    <cfRule type="cellIs" dxfId="71" priority="17" operator="equal">
      <formula>408</formula>
    </cfRule>
    <cfRule type="cellIs" dxfId="70" priority="18" operator="equal">
      <formula>407</formula>
    </cfRule>
    <cfRule type="cellIs" dxfId="69" priority="20" operator="equal">
      <formula>406</formula>
    </cfRule>
    <cfRule type="cellIs" dxfId="68" priority="21" operator="equal">
      <formula>405</formula>
    </cfRule>
    <cfRule type="cellIs" dxfId="67" priority="22" operator="equal">
      <formula>404</formula>
    </cfRule>
    <cfRule type="cellIs" dxfId="66" priority="23" operator="equal">
      <formula>403</formula>
    </cfRule>
    <cfRule type="cellIs" dxfId="65" priority="24" operator="equal">
      <formula>402</formula>
    </cfRule>
    <cfRule type="cellIs" dxfId="64" priority="25" operator="equal">
      <formula>401</formula>
    </cfRule>
    <cfRule type="cellIs" dxfId="63" priority="26" operator="equal">
      <formula>400</formula>
    </cfRule>
  </conditionalFormatting>
  <dataValidations count="1">
    <dataValidation type="list" errorStyle="information" allowBlank="1" showInputMessage="1" showErrorMessage="1" promptTitle="wybór" prompt="symbol konta" sqref="C3:C89">
      <formula1>lista</formula1>
    </dataValidation>
  </dataValidations>
  <pageMargins left="0.7" right="0.7" top="0.75" bottom="0.75" header="0.3" footer="0.3"/>
  <pageSetup paperSize="9" orientation="portrait" horizontalDpi="300" verticalDpi="0" copies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8" operator="equal" id="{2C994B31-18B7-4A56-8D44-702A97F4935C}">
            <xm:f>'plan kont'!$B$3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C3:D89</xm:sqref>
        </x14:conditionalFormatting>
        <x14:conditionalFormatting xmlns:xm="http://schemas.microsoft.com/office/excel/2006/main">
          <x14:cfRule type="cellIs" priority="19" operator="equal" id="{44AD984C-8103-4CAE-880C-DC300E62FB44}">
            <xm:f>'plan kont'!$B$105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C3:C89</xm:sqref>
        </x14:conditionalFormatting>
        <x14:conditionalFormatting xmlns:xm="http://schemas.microsoft.com/office/excel/2006/main">
          <x14:cfRule type="cellIs" priority="41" operator="equal" id="{2478C3EB-4E05-4DD1-8DB0-7A98EB379C19}">
            <xm:f>ZOiS!$B$56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2" operator="equal" id="{1BCB3C51-5E22-4187-8C4B-263D63A0ADE6}">
            <xm:f>ZOiS!$B$49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3" operator="equal" id="{40AD3CF1-90A3-41AA-92DD-5902C2FBCAD9}">
            <xm:f>ZOiS!$B$46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4" operator="equal" id="{C977F18A-DE8E-4C06-90EF-908313BFB269}">
            <xm:f>ZOiS!$B$32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5" operator="equal" id="{D762C53D-BD77-4122-BC7B-A7D79E2DB4DC}">
            <xm:f>ZOiS!$B$26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6" operator="equal" id="{6BC0A5D7-AEC3-4592-AEA4-48A0DC535F32}">
            <xm:f>ZOiS!$B$12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7" operator="equal" id="{1C5EE0DD-B485-4D34-8FDF-C26158041220}">
            <xm:f>ZOiS!$B$4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C3:D89</xm:sqref>
        </x14:conditionalFormatting>
        <x14:conditionalFormatting xmlns:xm="http://schemas.microsoft.com/office/excel/2006/main">
          <x14:cfRule type="cellIs" priority="96" operator="equal" id="{ADD729C9-7CC5-4F4C-B010-0483DE041242}">
            <xm:f>'plan kont'!$B$110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97" operator="equal" id="{ED910EDB-95C3-4F4F-A36D-59BF251C5E59}">
            <xm:f>'plan kont'!$B$105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98" operator="equal" id="{09CD4903-CC8A-4AEB-9934-D8C0B7BAC304}">
            <xm:f>'plan kont'!$B$100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99" operator="equal" id="{AE35FA07-E796-44C2-9297-69F1574D6A85}">
            <xm:f>'plan kont'!$B$97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0" operator="equal" id="{97C26CFE-FC84-4596-8602-EAED6E4C8DAC}">
            <xm:f>'plan kont'!$B$85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1" operator="equal" id="{0BA5D030-2682-40F4-BB36-3802A28B1B5E}">
            <xm:f>'plan kont'!$B$77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2" operator="equal" id="{F87B047B-3825-4C78-B434-2366AF55A92F}">
            <xm:f>'plan kont'!$B$74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3" operator="equal" id="{F2AF2E02-2FA4-445C-ABE5-8694D48D588C}">
            <xm:f>'plan kont'!$B$64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4" operator="equal" id="{7BF89F45-4443-4F91-8126-9675797251AB}">
            <xm:f>'plan kont'!$B$64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5" operator="equal" id="{70449ECB-F128-4790-8AFB-D088E2BEFA7D}">
            <xm:f>'plan kont'!$B$55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6" operator="equal" id="{8FF8F22E-E762-480E-B6EF-6076B03FB797}">
            <xm:f>'plan kont'!$B$48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7" operator="equal" id="{F97B0906-D031-4FFB-9D98-3E12CC2F0B91}">
            <xm:f>'plan kont'!$B$45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8" operator="equal" id="{CB50F706-7826-4F95-AC91-084C005EAF8D}">
            <xm:f>'plan kont'!$B$31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9" operator="equal" id="{68E0F4B8-2EAC-4A06-B42D-86237CB3099B}">
            <xm:f>'plan kont'!$B$25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10" operator="equal" id="{83F47FD1-B304-496E-A262-512F797FA646}">
            <xm:f>'plan kont'!$B$11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11" operator="equal" id="{479631B3-975B-4338-8B60-4AB2FD89547E}">
            <xm:f>'plan kont'!$B$3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C3:C89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B1:J136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30" sqref="D30"/>
    </sheetView>
  </sheetViews>
  <sheetFormatPr defaultRowHeight="14.4" x14ac:dyDescent="0.3"/>
  <cols>
    <col min="1" max="2" width="8.88671875" style="21"/>
    <col min="3" max="8" width="13.21875" style="21" bestFit="1" customWidth="1"/>
    <col min="9" max="9" width="8.88671875" style="21"/>
    <col min="10" max="10" width="12.88671875" style="21" bestFit="1" customWidth="1"/>
    <col min="11" max="11" width="14.6640625" style="21" bestFit="1" customWidth="1"/>
    <col min="12" max="16384" width="8.88671875" style="21"/>
  </cols>
  <sheetData>
    <row r="1" spans="2:10" ht="15" thickBot="1" x14ac:dyDescent="0.35"/>
    <row r="2" spans="2:10" ht="18.600000000000001" thickBot="1" x14ac:dyDescent="0.4">
      <c r="B2" s="95" t="s">
        <v>12</v>
      </c>
      <c r="C2" s="96"/>
      <c r="D2" s="96"/>
      <c r="E2" s="96"/>
      <c r="F2" s="96"/>
      <c r="G2" s="96"/>
      <c r="H2" s="96"/>
      <c r="I2" s="22" t="s">
        <v>91</v>
      </c>
      <c r="J2" s="22" t="s">
        <v>90</v>
      </c>
    </row>
    <row r="3" spans="2:10" ht="15" thickBot="1" x14ac:dyDescent="0.35">
      <c r="B3" s="23" t="s">
        <v>2</v>
      </c>
      <c r="C3" s="23" t="s">
        <v>6</v>
      </c>
      <c r="D3" s="23" t="s">
        <v>7</v>
      </c>
      <c r="E3" s="23" t="s">
        <v>8</v>
      </c>
      <c r="F3" s="23" t="s">
        <v>9</v>
      </c>
      <c r="G3" s="23" t="s">
        <v>10</v>
      </c>
      <c r="H3" s="23" t="s">
        <v>11</v>
      </c>
      <c r="I3" s="24" t="str">
        <f>IF(C134=D134,"ok","błąd")</f>
        <v>ok</v>
      </c>
      <c r="J3" s="24" t="str">
        <f>IF(E134=F134,"ok","błąd")</f>
        <v>ok</v>
      </c>
    </row>
    <row r="4" spans="2:10" ht="15" thickBot="1" x14ac:dyDescent="0.35">
      <c r="B4" s="25" t="str">
        <f>'plan kont'!B3</f>
        <v>010</v>
      </c>
      <c r="C4" s="50">
        <f>SUM(C5:C9)</f>
        <v>0</v>
      </c>
      <c r="D4" s="50">
        <f t="shared" ref="D4:H4" si="0">SUM(D5:D9)</f>
        <v>0</v>
      </c>
      <c r="E4" s="50">
        <f t="shared" si="0"/>
        <v>0</v>
      </c>
      <c r="F4" s="50">
        <f t="shared" si="0"/>
        <v>0</v>
      </c>
      <c r="G4" s="50">
        <f t="shared" si="0"/>
        <v>0</v>
      </c>
      <c r="H4" s="51">
        <f t="shared" si="0"/>
        <v>0</v>
      </c>
    </row>
    <row r="5" spans="2:10" x14ac:dyDescent="0.3">
      <c r="B5" s="42" t="str">
        <f>'plan kont'!B4</f>
        <v>010-1</v>
      </c>
      <c r="C5" s="52">
        <f>SUMIFS(dekrety!$E$3:$E$89,dekrety!$C$3:$C$89,B5,dekrety!$B$3:$B$89,"BO")</f>
        <v>0</v>
      </c>
      <c r="D5" s="52">
        <f>SUMIFS(dekrety!$F$3:$F$89,dekrety!$C$3:$C$89,B5,dekrety!$B$3:$B$89,"BO")</f>
        <v>0</v>
      </c>
      <c r="E5" s="52">
        <f>SUMIFS(dekrety!$E$3:$E$89,dekrety!$C$3:$C$89,B5,dekrety!$B$3:$B$89,"&lt;&gt;BO")</f>
        <v>0</v>
      </c>
      <c r="F5" s="52">
        <f>SUMIFS(dekrety!$F$3:$F$89,dekrety!$C$3:$C$89,B5,dekrety!$B$3:$B$89,"&lt;&gt;BO")</f>
        <v>0</v>
      </c>
      <c r="G5" s="52">
        <f>IF((E5+C5)&gt;(F5+D5),(E5+C5)-(F5+D5),0)</f>
        <v>0</v>
      </c>
      <c r="H5" s="52">
        <f>IF((F5+D5)&gt;(E5+C5),(F5+D5)-(E5+C5),0)</f>
        <v>0</v>
      </c>
    </row>
    <row r="6" spans="2:10" x14ac:dyDescent="0.3">
      <c r="B6" s="43" t="str">
        <f>'plan kont'!B5</f>
        <v>010-2</v>
      </c>
      <c r="C6" s="53">
        <f>SUMIFS(dekrety!$E$3:$E$89,dekrety!$C$3:$C$89,B6,dekrety!$B$3:$B$89,"BO")</f>
        <v>0</v>
      </c>
      <c r="D6" s="53">
        <f>SUMIFS(dekrety!$F$3:$F$89,dekrety!$C$3:$C$89,B6,dekrety!$B$3:$B$89,"BO")</f>
        <v>0</v>
      </c>
      <c r="E6" s="53">
        <f>SUMIFS(dekrety!$E$3:$E$89,dekrety!$C$3:$C$89,B6,dekrety!$B$3:$B$89,"&lt;&gt;BO")</f>
        <v>0</v>
      </c>
      <c r="F6" s="53">
        <f>SUMIFS(dekrety!$F$3:$F$89,dekrety!$C$3:$C$89,B6,dekrety!$B$3:$B$89,"&lt;&gt;BO")</f>
        <v>0</v>
      </c>
      <c r="G6" s="52">
        <f t="shared" ref="G6:G120" si="1">IF((E6+C6)&gt;(F6+D6),(E6+C6)-(F6+D6),0)</f>
        <v>0</v>
      </c>
      <c r="H6" s="52">
        <f t="shared" ref="H6:H120" si="2">IF((F6+D6)&gt;(E6+C6),(F6+D6)-(E6+C6),0)</f>
        <v>0</v>
      </c>
    </row>
    <row r="7" spans="2:10" x14ac:dyDescent="0.3">
      <c r="B7" s="43" t="str">
        <f>'plan kont'!B6</f>
        <v>010-3</v>
      </c>
      <c r="C7" s="53">
        <f>SUMIFS(dekrety!$E$3:$E$89,dekrety!$C$3:$C$89,B7,dekrety!$B$3:$B$89,"BO")</f>
        <v>0</v>
      </c>
      <c r="D7" s="53">
        <f>SUMIFS(dekrety!$F$3:$F$89,dekrety!$C$3:$C$89,B7,dekrety!$B$3:$B$89,"BO")</f>
        <v>0</v>
      </c>
      <c r="E7" s="53">
        <f>SUMIFS(dekrety!$E$3:$E$89,dekrety!$C$3:$C$89,B7,dekrety!$B$3:$B$89,"&lt;&gt;BO")</f>
        <v>0</v>
      </c>
      <c r="F7" s="53">
        <f>SUMIFS(dekrety!$F$3:$F$89,dekrety!$C$3:$C$89,B7,dekrety!$B$3:$B$89,"&lt;&gt;BO")</f>
        <v>0</v>
      </c>
      <c r="G7" s="52">
        <f t="shared" si="1"/>
        <v>0</v>
      </c>
      <c r="H7" s="52">
        <f t="shared" si="2"/>
        <v>0</v>
      </c>
    </row>
    <row r="8" spans="2:10" x14ac:dyDescent="0.3">
      <c r="B8" s="43" t="str">
        <f>'plan kont'!B7</f>
        <v>010-4</v>
      </c>
      <c r="C8" s="53">
        <f>SUMIFS(dekrety!$E$3:$E$89,dekrety!$C$3:$C$89,B8,dekrety!$B$3:$B$89,"BO")</f>
        <v>0</v>
      </c>
      <c r="D8" s="53">
        <f>SUMIFS(dekrety!$F$3:$F$89,dekrety!$C$3:$C$89,B8,dekrety!$B$3:$B$89,"BO")</f>
        <v>0</v>
      </c>
      <c r="E8" s="53">
        <f>SUMIFS(dekrety!$E$3:$E$89,dekrety!$C$3:$C$89,B8,dekrety!$B$3:$B$89,"&lt;&gt;BO")</f>
        <v>0</v>
      </c>
      <c r="F8" s="53">
        <f>SUMIFS(dekrety!$F$3:$F$89,dekrety!$C$3:$C$89,B8,dekrety!$B$3:$B$89,"&lt;&gt;BO")</f>
        <v>0</v>
      </c>
      <c r="G8" s="52">
        <f t="shared" si="1"/>
        <v>0</v>
      </c>
      <c r="H8" s="52">
        <f t="shared" si="2"/>
        <v>0</v>
      </c>
    </row>
    <row r="9" spans="2:10" ht="15" thickBot="1" x14ac:dyDescent="0.35">
      <c r="B9" s="61" t="str">
        <f>'plan kont'!B8</f>
        <v>010-5</v>
      </c>
      <c r="C9" s="62">
        <f>SUMIFS(dekrety!$E$3:$E$89,dekrety!$C$3:$C$89,B9,dekrety!$B$3:$B$89,"BO")</f>
        <v>0</v>
      </c>
      <c r="D9" s="62">
        <f>SUMIFS(dekrety!$F$3:$F$89,dekrety!$C$3:$C$89,B9,dekrety!$B$3:$B$89,"BO")</f>
        <v>0</v>
      </c>
      <c r="E9" s="62">
        <f>SUMIFS(dekrety!$E$3:$E$89,dekrety!$C$3:$C$89,B9,dekrety!$B$3:$B$89,"&lt;&gt;BO")</f>
        <v>0</v>
      </c>
      <c r="F9" s="62">
        <f>SUMIFS(dekrety!$F$3:$F$89,dekrety!$C$3:$C$89,B9,dekrety!$B$3:$B$89,"&lt;&gt;BO")</f>
        <v>0</v>
      </c>
      <c r="G9" s="62">
        <f t="shared" si="1"/>
        <v>0</v>
      </c>
      <c r="H9" s="62">
        <f t="shared" si="2"/>
        <v>0</v>
      </c>
    </row>
    <row r="10" spans="2:10" x14ac:dyDescent="0.3">
      <c r="B10" s="42" t="str">
        <f>'plan kont'!B9</f>
        <v>020</v>
      </c>
      <c r="C10" s="52">
        <f>SUMIFS(dekrety!$E$3:$E$89,dekrety!$C$3:$C$89,B10,dekrety!$B$3:$B$89,"BO")</f>
        <v>0</v>
      </c>
      <c r="D10" s="52">
        <f>SUMIFS(dekrety!$F$3:$F$89,dekrety!$C$3:$C$89,B10,dekrety!$B$3:$B$89,"BO")</f>
        <v>0</v>
      </c>
      <c r="E10" s="52">
        <f>SUMIFS(dekrety!$E$3:$E$89,dekrety!$C$3:$C$89,B10,dekrety!$B$3:$B$89,"&lt;&gt;BO")</f>
        <v>0</v>
      </c>
      <c r="F10" s="52">
        <f>SUMIFS(dekrety!$F$3:$F$89,dekrety!$C$3:$C$89,B10,dekrety!$B$3:$B$89,"&lt;&gt;BO")</f>
        <v>0</v>
      </c>
      <c r="G10" s="52">
        <f t="shared" si="1"/>
        <v>0</v>
      </c>
      <c r="H10" s="52">
        <f t="shared" si="2"/>
        <v>0</v>
      </c>
    </row>
    <row r="11" spans="2:10" ht="15" thickBot="1" x14ac:dyDescent="0.35">
      <c r="B11" s="43" t="str">
        <f>'plan kont'!B10</f>
        <v>030</v>
      </c>
      <c r="C11" s="53">
        <f>SUMIFS(dekrety!$E$3:$E$89,dekrety!$C$3:$C$89,B11,dekrety!$B$3:$B$89,"BO")</f>
        <v>0</v>
      </c>
      <c r="D11" s="53">
        <f>SUMIFS(dekrety!$F$3:$F$89,dekrety!$C$3:$C$89,B11,dekrety!$B$3:$B$89,"BO")</f>
        <v>0</v>
      </c>
      <c r="E11" s="53">
        <f>SUMIFS(dekrety!$E$3:$E$89,dekrety!$C$3:$C$89,B11,dekrety!$B$3:$B$89,"&lt;&gt;BO")</f>
        <v>0</v>
      </c>
      <c r="F11" s="53">
        <f>SUMIFS(dekrety!$F$3:$F$89,dekrety!$C$3:$C$89,B11,dekrety!$B$3:$B$89,"&lt;&gt;BO")</f>
        <v>0</v>
      </c>
      <c r="G11" s="52">
        <f t="shared" si="1"/>
        <v>0</v>
      </c>
      <c r="H11" s="52">
        <f t="shared" si="2"/>
        <v>0</v>
      </c>
    </row>
    <row r="12" spans="2:10" ht="15" thickBot="1" x14ac:dyDescent="0.35">
      <c r="B12" s="44" t="str">
        <f>'plan kont'!B11</f>
        <v>070</v>
      </c>
      <c r="C12" s="50">
        <f>SUM(C13:C17)</f>
        <v>0</v>
      </c>
      <c r="D12" s="50">
        <f t="shared" ref="D12:H12" si="3">SUM(D13:D17)</f>
        <v>0</v>
      </c>
      <c r="E12" s="50">
        <f t="shared" si="3"/>
        <v>0</v>
      </c>
      <c r="F12" s="50">
        <f t="shared" si="3"/>
        <v>0</v>
      </c>
      <c r="G12" s="50">
        <f t="shared" si="3"/>
        <v>0</v>
      </c>
      <c r="H12" s="50">
        <f t="shared" si="3"/>
        <v>0</v>
      </c>
    </row>
    <row r="13" spans="2:10" x14ac:dyDescent="0.3">
      <c r="B13" s="43" t="str">
        <f>'plan kont'!B12</f>
        <v>070-1</v>
      </c>
      <c r="C13" s="53">
        <f>SUMIFS(dekrety!$E$3:$E$89,dekrety!$C$3:$C$89,B13,dekrety!$B$3:$B$89,"BO")</f>
        <v>0</v>
      </c>
      <c r="D13" s="53">
        <f>SUMIFS(dekrety!$F$3:$F$89,dekrety!$C$3:$C$89,B13,dekrety!$B$3:$B$89,"BO")</f>
        <v>0</v>
      </c>
      <c r="E13" s="53">
        <f>SUMIFS(dekrety!$E$3:$E$89,dekrety!$C$3:$C$89,B13,dekrety!$B$3:$B$89,"&lt;&gt;BO")</f>
        <v>0</v>
      </c>
      <c r="F13" s="53">
        <f>SUMIFS(dekrety!$F$3:$F$89,dekrety!$C$3:$C$89,B13,dekrety!$B$3:$B$89,"&lt;&gt;BO")</f>
        <v>0</v>
      </c>
      <c r="G13" s="52">
        <f t="shared" si="1"/>
        <v>0</v>
      </c>
      <c r="H13" s="52">
        <f t="shared" si="2"/>
        <v>0</v>
      </c>
    </row>
    <row r="14" spans="2:10" x14ac:dyDescent="0.3">
      <c r="B14" s="43" t="str">
        <f>'plan kont'!B13</f>
        <v>070-2</v>
      </c>
      <c r="C14" s="53">
        <f>SUMIFS(dekrety!$E$3:$E$89,dekrety!$C$3:$C$89,B14,dekrety!$B$3:$B$89,"BO")</f>
        <v>0</v>
      </c>
      <c r="D14" s="53">
        <f>SUMIFS(dekrety!$F$3:$F$89,dekrety!$C$3:$C$89,B14,dekrety!$B$3:$B$89,"BO")</f>
        <v>0</v>
      </c>
      <c r="E14" s="53">
        <f>SUMIFS(dekrety!$E$3:$E$89,dekrety!$C$3:$C$89,B14,dekrety!$B$3:$B$89,"&lt;&gt;BO")</f>
        <v>0</v>
      </c>
      <c r="F14" s="53">
        <f>SUMIFS(dekrety!$F$3:$F$89,dekrety!$C$3:$C$89,B14,dekrety!$B$3:$B$89,"&lt;&gt;BO")</f>
        <v>0</v>
      </c>
      <c r="G14" s="52">
        <f t="shared" si="1"/>
        <v>0</v>
      </c>
      <c r="H14" s="52">
        <f t="shared" si="2"/>
        <v>0</v>
      </c>
    </row>
    <row r="15" spans="2:10" x14ac:dyDescent="0.3">
      <c r="B15" s="43" t="str">
        <f>'plan kont'!B14</f>
        <v>070-3</v>
      </c>
      <c r="C15" s="53">
        <f>SUMIFS(dekrety!$E$3:$E$89,dekrety!$C$3:$C$89,B15,dekrety!$B$3:$B$89,"BO")</f>
        <v>0</v>
      </c>
      <c r="D15" s="53">
        <f>SUMIFS(dekrety!$F$3:$F$89,dekrety!$C$3:$C$89,B15,dekrety!$B$3:$B$89,"BO")</f>
        <v>0</v>
      </c>
      <c r="E15" s="53">
        <f>SUMIFS(dekrety!$E$3:$E$89,dekrety!$C$3:$C$89,B15,dekrety!$B$3:$B$89,"&lt;&gt;BO")</f>
        <v>0</v>
      </c>
      <c r="F15" s="53">
        <f>SUMIFS(dekrety!$F$3:$F$89,dekrety!$C$3:$C$89,B15,dekrety!$B$3:$B$89,"&lt;&gt;BO")</f>
        <v>0</v>
      </c>
      <c r="G15" s="52">
        <f t="shared" si="1"/>
        <v>0</v>
      </c>
      <c r="H15" s="52">
        <f t="shared" si="2"/>
        <v>0</v>
      </c>
    </row>
    <row r="16" spans="2:10" x14ac:dyDescent="0.3">
      <c r="B16" s="43" t="str">
        <f>'plan kont'!B15</f>
        <v>070-4</v>
      </c>
      <c r="C16" s="53">
        <f>SUMIFS(dekrety!$E$3:$E$89,dekrety!$C$3:$C$89,B16,dekrety!$B$3:$B$89,"BO")</f>
        <v>0</v>
      </c>
      <c r="D16" s="53">
        <f>SUMIFS(dekrety!$F$3:$F$89,dekrety!$C$3:$C$89,B16,dekrety!$B$3:$B$89,"BO")</f>
        <v>0</v>
      </c>
      <c r="E16" s="53">
        <f>SUMIFS(dekrety!$E$3:$E$89,dekrety!$C$3:$C$89,B16,dekrety!$B$3:$B$89,"&lt;&gt;BO")</f>
        <v>0</v>
      </c>
      <c r="F16" s="53">
        <f>SUMIFS(dekrety!$F$3:$F$89,dekrety!$C$3:$C$89,B16,dekrety!$B$3:$B$89,"&lt;&gt;BO")</f>
        <v>0</v>
      </c>
      <c r="G16" s="52">
        <f t="shared" si="1"/>
        <v>0</v>
      </c>
      <c r="H16" s="52">
        <f t="shared" si="2"/>
        <v>0</v>
      </c>
    </row>
    <row r="17" spans="2:8" ht="15" thickBot="1" x14ac:dyDescent="0.35">
      <c r="B17" s="61" t="str">
        <f>'plan kont'!B16</f>
        <v>070-5</v>
      </c>
      <c r="C17" s="62">
        <f>SUMIFS(dekrety!$E$3:$E$89,dekrety!$C$3:$C$89,B17,dekrety!$B$3:$B$89,"BO")</f>
        <v>0</v>
      </c>
      <c r="D17" s="62">
        <f>SUMIFS(dekrety!$F$3:$F$89,dekrety!$C$3:$C$89,B17,dekrety!$B$3:$B$89,"BO")</f>
        <v>0</v>
      </c>
      <c r="E17" s="62">
        <f>SUMIFS(dekrety!$E$3:$E$89,dekrety!$C$3:$C$89,B17,dekrety!$B$3:$B$89,"&lt;&gt;BO")</f>
        <v>0</v>
      </c>
      <c r="F17" s="62">
        <f>SUMIFS(dekrety!$F$3:$F$89,dekrety!$C$3:$C$89,B17,dekrety!$B$3:$B$89,"&lt;&gt;BO")</f>
        <v>0</v>
      </c>
      <c r="G17" s="62">
        <f t="shared" si="1"/>
        <v>0</v>
      </c>
      <c r="H17" s="62">
        <f t="shared" si="2"/>
        <v>0</v>
      </c>
    </row>
    <row r="18" spans="2:8" x14ac:dyDescent="0.3">
      <c r="B18" s="42" t="str">
        <f>'plan kont'!B17</f>
        <v>072</v>
      </c>
      <c r="C18" s="52">
        <f>SUMIFS(dekrety!$E$3:$E$89,dekrety!$C$3:$C$89,B18,dekrety!$B$3:$B$89,"BO")</f>
        <v>0</v>
      </c>
      <c r="D18" s="52">
        <f>SUMIFS(dekrety!$F$3:$F$89,dekrety!$C$3:$C$89,B18,dekrety!$B$3:$B$89,"BO")</f>
        <v>0</v>
      </c>
      <c r="E18" s="52">
        <f>SUMIFS(dekrety!$E$3:$E$89,dekrety!$C$3:$C$89,B18,dekrety!$B$3:$B$89,"&lt;&gt;BO")</f>
        <v>0</v>
      </c>
      <c r="F18" s="52">
        <f>SUMIFS(dekrety!$F$3:$F$89,dekrety!$C$3:$C$89,B18,dekrety!$B$3:$B$89,"&lt;&gt;BO")</f>
        <v>0</v>
      </c>
      <c r="G18" s="52">
        <f t="shared" si="1"/>
        <v>0</v>
      </c>
      <c r="H18" s="52">
        <f t="shared" si="2"/>
        <v>0</v>
      </c>
    </row>
    <row r="19" spans="2:8" x14ac:dyDescent="0.3">
      <c r="B19" s="43">
        <f>'plan kont'!B18</f>
        <v>100</v>
      </c>
      <c r="C19" s="53">
        <f>SUMIFS(dekrety!$E$3:$E$89,dekrety!$C$3:$C$89,B19,dekrety!$B$3:$B$89,"BO")</f>
        <v>0</v>
      </c>
      <c r="D19" s="53">
        <f>SUMIFS(dekrety!$F$3:$F$89,dekrety!$C$3:$C$89,B19,dekrety!$B$3:$B$89,"BO")</f>
        <v>0</v>
      </c>
      <c r="E19" s="53">
        <f>SUMIFS(dekrety!$E$3:$E$89,dekrety!$C$3:$C$89,B19,dekrety!$B$3:$B$89,"&lt;&gt;BO")</f>
        <v>0</v>
      </c>
      <c r="F19" s="53">
        <f>SUMIFS(dekrety!$F$3:$F$89,dekrety!$C$3:$C$89,B19,dekrety!$B$3:$B$89,"&lt;&gt;BO")</f>
        <v>0</v>
      </c>
      <c r="G19" s="52">
        <f t="shared" si="1"/>
        <v>0</v>
      </c>
      <c r="H19" s="52">
        <f t="shared" si="2"/>
        <v>0</v>
      </c>
    </row>
    <row r="20" spans="2:8" x14ac:dyDescent="0.3">
      <c r="B20" s="43" t="s">
        <v>130</v>
      </c>
      <c r="C20" s="53">
        <f>SUMIFS(dekrety!$E$3:$E$89,dekrety!$C$3:$C$89,B20,dekrety!$B$3:$B$89,"BO")</f>
        <v>0</v>
      </c>
      <c r="D20" s="53">
        <f>SUMIFS(dekrety!$F$3:$F$89,dekrety!$C$3:$C$89,B20,dekrety!$B$3:$B$89,"BO")</f>
        <v>0</v>
      </c>
      <c r="E20" s="53">
        <f>SUMIFS(dekrety!$E$3:$E$89,dekrety!$C$3:$C$89,B20,dekrety!$B$3:$B$89,"&lt;&gt;BO")</f>
        <v>0</v>
      </c>
      <c r="F20" s="53">
        <f>SUMIFS(dekrety!$F$3:$F$89,dekrety!$C$3:$C$89,B20,dekrety!$B$3:$B$89,"&lt;&gt;BO")</f>
        <v>0</v>
      </c>
      <c r="G20" s="52">
        <f t="shared" si="1"/>
        <v>0</v>
      </c>
      <c r="H20" s="52">
        <f t="shared" si="2"/>
        <v>0</v>
      </c>
    </row>
    <row r="21" spans="2:8" x14ac:dyDescent="0.3">
      <c r="B21" s="43">
        <f>'plan kont'!B20</f>
        <v>130</v>
      </c>
      <c r="C21" s="53">
        <f>SUMIFS(dekrety!$E$3:$E$89,dekrety!$C$3:$C$89,B21,dekrety!$B$3:$B$89,"BO")</f>
        <v>0</v>
      </c>
      <c r="D21" s="53">
        <f>SUMIFS(dekrety!$F$3:$F$89,dekrety!$C$3:$C$89,B21,dekrety!$B$3:$B$89,"BO")</f>
        <v>0</v>
      </c>
      <c r="E21" s="53">
        <f>SUMIFS(dekrety!$E$3:$E$89,dekrety!$C$3:$C$89,B21,dekrety!$B$3:$B$89,"&lt;&gt;BO")</f>
        <v>0</v>
      </c>
      <c r="F21" s="53">
        <f>SUMIFS(dekrety!$F$3:$F$89,dekrety!$C$3:$C$89,B21,dekrety!$B$3:$B$89,"&lt;&gt;BO")</f>
        <v>0</v>
      </c>
      <c r="G21" s="52">
        <f t="shared" si="1"/>
        <v>0</v>
      </c>
      <c r="H21" s="52">
        <f t="shared" si="2"/>
        <v>0</v>
      </c>
    </row>
    <row r="22" spans="2:8" x14ac:dyDescent="0.3">
      <c r="B22" s="43">
        <f>'plan kont'!B21</f>
        <v>131</v>
      </c>
      <c r="C22" s="53">
        <f>SUMIFS(dekrety!$E$3:$E$89,dekrety!$C$3:$C$89,B22,dekrety!$B$3:$B$89,"BO")</f>
        <v>0</v>
      </c>
      <c r="D22" s="53">
        <f>SUMIFS(dekrety!$F$3:$F$89,dekrety!$C$3:$C$89,B22,dekrety!$B$3:$B$89,"BO")</f>
        <v>0</v>
      </c>
      <c r="E22" s="53">
        <f>SUMIFS(dekrety!$E$3:$E$89,dekrety!$C$3:$C$89,B22,dekrety!$B$3:$B$89,"&lt;&gt;BO")</f>
        <v>0</v>
      </c>
      <c r="F22" s="53">
        <f>SUMIFS(dekrety!$F$3:$F$89,dekrety!$C$3:$C$89,B22,dekrety!$B$3:$B$89,"&lt;&gt;BO")</f>
        <v>0</v>
      </c>
      <c r="G22" s="52">
        <f t="shared" si="1"/>
        <v>0</v>
      </c>
      <c r="H22" s="52">
        <f t="shared" si="2"/>
        <v>0</v>
      </c>
    </row>
    <row r="23" spans="2:8" x14ac:dyDescent="0.3">
      <c r="B23" s="43" t="s">
        <v>129</v>
      </c>
      <c r="C23" s="53">
        <f>SUMIFS(dekrety!$E$3:$E$89,dekrety!$C$3:$C$89,B23,dekrety!$B$3:$B$89,"BO")</f>
        <v>0</v>
      </c>
      <c r="D23" s="53">
        <f>SUMIFS(dekrety!$F$3:$F$89,dekrety!$C$3:$C$89,B23,dekrety!$B$3:$B$89,"BO")</f>
        <v>0</v>
      </c>
      <c r="E23" s="53">
        <f>SUMIFS(dekrety!$E$3:$E$89,dekrety!$C$3:$C$89,B23,dekrety!$B$3:$B$89,"&lt;&gt;BO")</f>
        <v>0</v>
      </c>
      <c r="F23" s="53">
        <f>SUMIFS(dekrety!$F$3:$F$89,dekrety!$C$3:$C$89,B23,dekrety!$B$3:$B$89,"&lt;&gt;BO")</f>
        <v>0</v>
      </c>
      <c r="G23" s="52">
        <f t="shared" si="1"/>
        <v>0</v>
      </c>
      <c r="H23" s="52">
        <f t="shared" si="2"/>
        <v>0</v>
      </c>
    </row>
    <row r="24" spans="2:8" x14ac:dyDescent="0.3">
      <c r="B24" s="43" t="s">
        <v>132</v>
      </c>
      <c r="C24" s="53">
        <f>SUMIFS(dekrety!$E$3:$E$89,dekrety!$C$3:$C$89,B24,dekrety!$B$3:$B$89,"BO")</f>
        <v>0</v>
      </c>
      <c r="D24" s="53">
        <f>SUMIFS(dekrety!$F$3:$F$89,dekrety!$C$3:$C$89,B24,dekrety!$B$3:$B$89,"BO")</f>
        <v>0</v>
      </c>
      <c r="E24" s="53">
        <f>SUMIFS(dekrety!$E$3:$E$89,dekrety!$C$3:$C$89,B24,dekrety!$B$3:$B$89,"&lt;&gt;BO")</f>
        <v>0</v>
      </c>
      <c r="F24" s="53">
        <f>SUMIFS(dekrety!$F$3:$F$89,dekrety!$C$3:$C$89,B24,dekrety!$B$3:$B$89,"&lt;&gt;BO")</f>
        <v>0</v>
      </c>
      <c r="G24" s="52">
        <f t="shared" si="1"/>
        <v>0</v>
      </c>
      <c r="H24" s="52">
        <f t="shared" si="2"/>
        <v>0</v>
      </c>
    </row>
    <row r="25" spans="2:8" ht="15" thickBot="1" x14ac:dyDescent="0.35">
      <c r="B25" s="43">
        <f>'plan kont'!B24</f>
        <v>149</v>
      </c>
      <c r="C25" s="53">
        <f>SUMIFS(dekrety!$E$3:$E$89,dekrety!$C$3:$C$89,B25,dekrety!$B$3:$B$89,"BO")</f>
        <v>0</v>
      </c>
      <c r="D25" s="53">
        <f>SUMIFS(dekrety!$F$3:$F$89,dekrety!$C$3:$C$89,B25,dekrety!$B$3:$B$89,"BO")</f>
        <v>0</v>
      </c>
      <c r="E25" s="53">
        <f>SUMIFS(dekrety!$E$3:$E$89,dekrety!$C$3:$C$89,B25,dekrety!$B$3:$B$89,"&lt;&gt;BO")</f>
        <v>0</v>
      </c>
      <c r="F25" s="53">
        <f>SUMIFS(dekrety!$F$3:$F$89,dekrety!$C$3:$C$89,B25,dekrety!$B$3:$B$89,"&lt;&gt;BO")</f>
        <v>0</v>
      </c>
      <c r="G25" s="52">
        <f t="shared" si="1"/>
        <v>0</v>
      </c>
      <c r="H25" s="52">
        <f t="shared" si="2"/>
        <v>0</v>
      </c>
    </row>
    <row r="26" spans="2:8" ht="15" thickBot="1" x14ac:dyDescent="0.35">
      <c r="B26" s="44">
        <f>'plan kont'!B25</f>
        <v>201</v>
      </c>
      <c r="C26" s="50">
        <f>SUM(C27:C31)</f>
        <v>0</v>
      </c>
      <c r="D26" s="50">
        <f t="shared" ref="D26:H26" si="4">SUM(D27:D31)</f>
        <v>0</v>
      </c>
      <c r="E26" s="50">
        <f t="shared" si="4"/>
        <v>0</v>
      </c>
      <c r="F26" s="50">
        <f t="shared" si="4"/>
        <v>0</v>
      </c>
      <c r="G26" s="50">
        <f t="shared" si="4"/>
        <v>0</v>
      </c>
      <c r="H26" s="50">
        <f t="shared" si="4"/>
        <v>0</v>
      </c>
    </row>
    <row r="27" spans="2:8" x14ac:dyDescent="0.3">
      <c r="B27" s="43" t="s">
        <v>93</v>
      </c>
      <c r="C27" s="53">
        <f>SUMIFS(dekrety!$E$3:$E$89,dekrety!$C$3:$C$89,B27,dekrety!$B$3:$B$89,"BO")</f>
        <v>0</v>
      </c>
      <c r="D27" s="53">
        <f>SUMIFS(dekrety!$F$3:$F$89,dekrety!$C$3:$C$89,B27,dekrety!$B$3:$B$89,"BO")</f>
        <v>0</v>
      </c>
      <c r="E27" s="53">
        <f>SUMIFS(dekrety!$E$3:$E$89,dekrety!$C$3:$C$89,B27,dekrety!$B$3:$B$89,"&lt;&gt;BO")</f>
        <v>0</v>
      </c>
      <c r="F27" s="53">
        <f>SUMIFS(dekrety!$F$3:$F$89,dekrety!$C$3:$C$89,B27,dekrety!$B$3:$B$89,"&lt;&gt;BO")</f>
        <v>0</v>
      </c>
      <c r="G27" s="52">
        <f t="shared" si="1"/>
        <v>0</v>
      </c>
      <c r="H27" s="52">
        <f t="shared" si="2"/>
        <v>0</v>
      </c>
    </row>
    <row r="28" spans="2:8" x14ac:dyDescent="0.3">
      <c r="B28" s="43" t="s">
        <v>103</v>
      </c>
      <c r="C28" s="53">
        <f>SUMIFS(dekrety!$E$3:$E$89,dekrety!$C$3:$C$89,B28,dekrety!$B$3:$B$89,"BO")</f>
        <v>0</v>
      </c>
      <c r="D28" s="53">
        <f>SUMIFS(dekrety!$F$3:$F$89,dekrety!$C$3:$C$89,B28,dekrety!$B$3:$B$89,"BO")</f>
        <v>0</v>
      </c>
      <c r="E28" s="53">
        <f>SUMIFS(dekrety!$E$3:$E$89,dekrety!$C$3:$C$89,B28,dekrety!$B$3:$B$89,"&lt;&gt;BO")</f>
        <v>0</v>
      </c>
      <c r="F28" s="53">
        <f>SUMIFS(dekrety!$F$3:$F$89,dekrety!$C$3:$C$89,B28,dekrety!$B$3:$B$89,"&lt;&gt;BO")</f>
        <v>0</v>
      </c>
      <c r="G28" s="52">
        <f t="shared" si="1"/>
        <v>0</v>
      </c>
      <c r="H28" s="52">
        <f t="shared" si="2"/>
        <v>0</v>
      </c>
    </row>
    <row r="29" spans="2:8" x14ac:dyDescent="0.3">
      <c r="B29" s="43" t="s">
        <v>104</v>
      </c>
      <c r="C29" s="53">
        <f>SUMIFS(dekrety!$E$3:$E$89,dekrety!$C$3:$C$89,B29,dekrety!$B$3:$B$89,"BO")</f>
        <v>0</v>
      </c>
      <c r="D29" s="53">
        <f>SUMIFS(dekrety!$F$3:$F$89,dekrety!$C$3:$C$89,B29,dekrety!$B$3:$B$89,"BO")</f>
        <v>0</v>
      </c>
      <c r="E29" s="53">
        <f>SUMIFS(dekrety!$E$3:$E$89,dekrety!$C$3:$C$89,B29,dekrety!$B$3:$B$89,"&lt;&gt;BO")</f>
        <v>0</v>
      </c>
      <c r="F29" s="53">
        <f>SUMIFS(dekrety!$F$3:$F$89,dekrety!$C$3:$C$89,B29,dekrety!$B$3:$B$89,"&lt;&gt;BO")</f>
        <v>0</v>
      </c>
      <c r="G29" s="52">
        <f t="shared" si="1"/>
        <v>0</v>
      </c>
      <c r="H29" s="52">
        <f t="shared" si="2"/>
        <v>0</v>
      </c>
    </row>
    <row r="30" spans="2:8" x14ac:dyDescent="0.3">
      <c r="B30" s="43" t="s">
        <v>105</v>
      </c>
      <c r="C30" s="53">
        <f>SUMIFS(dekrety!$E$3:$E$89,dekrety!$C$3:$C$89,B30,dekrety!$B$3:$B$89,"BO")</f>
        <v>0</v>
      </c>
      <c r="D30" s="53">
        <f>SUMIFS(dekrety!$F$3:$F$89,dekrety!$C$3:$C$89,B30,dekrety!$B$3:$B$89,"BO")</f>
        <v>0</v>
      </c>
      <c r="E30" s="53">
        <f>SUMIFS(dekrety!$E$3:$E$89,dekrety!$C$3:$C$89,B30,dekrety!$B$3:$B$89,"&lt;&gt;BO")</f>
        <v>0</v>
      </c>
      <c r="F30" s="53">
        <f>SUMIFS(dekrety!$F$3:$F$89,dekrety!$C$3:$C$89,B30,dekrety!$B$3:$B$89,"&lt;&gt;BO")</f>
        <v>0</v>
      </c>
      <c r="G30" s="52">
        <f t="shared" si="1"/>
        <v>0</v>
      </c>
      <c r="H30" s="52">
        <f t="shared" si="2"/>
        <v>0</v>
      </c>
    </row>
    <row r="31" spans="2:8" ht="15" thickBot="1" x14ac:dyDescent="0.35">
      <c r="B31" s="43" t="s">
        <v>111</v>
      </c>
      <c r="C31" s="53">
        <f>SUMIFS(dekrety!$E$3:$E$89,dekrety!$C$3:$C$89,B31,dekrety!$B$3:$B$89,"BO")</f>
        <v>0</v>
      </c>
      <c r="D31" s="53">
        <f>SUMIFS(dekrety!$F$3:$F$89,dekrety!$C$3:$C$89,B31,dekrety!$B$3:$B$89,"BO")</f>
        <v>0</v>
      </c>
      <c r="E31" s="53">
        <f>SUMIFS(dekrety!$E$3:$E$89,dekrety!$C$3:$C$89,B31,dekrety!$B$3:$B$89,"&lt;&gt;BO")</f>
        <v>0</v>
      </c>
      <c r="F31" s="53">
        <f>SUMIFS(dekrety!$F$3:$F$89,dekrety!$C$3:$C$89,B31,dekrety!$B$3:$B$89,"&lt;&gt;BO")</f>
        <v>0</v>
      </c>
      <c r="G31" s="52">
        <f t="shared" si="1"/>
        <v>0</v>
      </c>
      <c r="H31" s="52">
        <f t="shared" si="2"/>
        <v>0</v>
      </c>
    </row>
    <row r="32" spans="2:8" ht="15" thickBot="1" x14ac:dyDescent="0.35">
      <c r="B32" s="44">
        <f>'plan kont'!B31</f>
        <v>202</v>
      </c>
      <c r="C32" s="50">
        <f>-SUM(C33:C45)</f>
        <v>0</v>
      </c>
      <c r="D32" s="50">
        <f>SUM(D33:D45)</f>
        <v>0</v>
      </c>
      <c r="E32" s="50">
        <f>SUM(E33:E45)</f>
        <v>0</v>
      </c>
      <c r="F32" s="50">
        <f>SUM(F33:F45)</f>
        <v>0</v>
      </c>
      <c r="G32" s="50">
        <f>-SUM(G33:G45)</f>
        <v>0</v>
      </c>
      <c r="H32" s="50">
        <f>SUM(H33:H45)</f>
        <v>0</v>
      </c>
    </row>
    <row r="33" spans="2:8" x14ac:dyDescent="0.3">
      <c r="B33" s="43" t="s">
        <v>106</v>
      </c>
      <c r="C33" s="53">
        <f>SUMIFS(dekrety!$E$3:$E$89,dekrety!$C$3:$C$89,B33,dekrety!$B$3:$B$89,"BO")</f>
        <v>0</v>
      </c>
      <c r="D33" s="53">
        <f>SUMIFS(dekrety!$F$3:$F$89,dekrety!$C$3:$C$89,B33,dekrety!$B$3:$B$89,"BO")</f>
        <v>0</v>
      </c>
      <c r="E33" s="53">
        <f>SUMIFS(dekrety!$E$3:$E$89,dekrety!$C$3:$C$89,B33,dekrety!$B$3:$B$89,"&lt;&gt;BO")</f>
        <v>0</v>
      </c>
      <c r="F33" s="53">
        <f>SUMIFS(dekrety!$F$3:$F$89,dekrety!$C$3:$C$89,B33,dekrety!$B$3:$B$89,"&lt;&gt;BO")</f>
        <v>0</v>
      </c>
      <c r="G33" s="52">
        <f t="shared" si="1"/>
        <v>0</v>
      </c>
      <c r="H33" s="52">
        <f t="shared" si="2"/>
        <v>0</v>
      </c>
    </row>
    <row r="34" spans="2:8" x14ac:dyDescent="0.3">
      <c r="B34" s="43" t="s">
        <v>107</v>
      </c>
      <c r="C34" s="53">
        <f>SUMIFS(dekrety!$E$3:$E$89,dekrety!$C$3:$C$89,B34,dekrety!$B$3:$B$89,"BO")</f>
        <v>0</v>
      </c>
      <c r="D34" s="53">
        <f>SUMIFS(dekrety!$F$3:$F$89,dekrety!$C$3:$C$89,B34,dekrety!$B$3:$B$89,"BO")</f>
        <v>0</v>
      </c>
      <c r="E34" s="53">
        <f>SUMIFS(dekrety!$E$3:$E$89,dekrety!$C$3:$C$89,B34,dekrety!$B$3:$B$89,"&lt;&gt;BO")</f>
        <v>0</v>
      </c>
      <c r="F34" s="53">
        <f>SUMIFS(dekrety!$F$3:$F$89,dekrety!$C$3:$C$89,B34,dekrety!$B$3:$B$89,"&lt;&gt;BO")</f>
        <v>0</v>
      </c>
      <c r="G34" s="52">
        <f t="shared" ref="G34:G45" si="5">IF((E34+C34)&gt;(F34+D34),(E34+C34)-(F34+D34),0)</f>
        <v>0</v>
      </c>
      <c r="H34" s="52">
        <f t="shared" ref="H34:H45" si="6">IF((F34+D34)&gt;(E34+C34),(F34+D34)-(E34+C34),0)</f>
        <v>0</v>
      </c>
    </row>
    <row r="35" spans="2:8" x14ac:dyDescent="0.3">
      <c r="B35" s="43" t="s">
        <v>108</v>
      </c>
      <c r="C35" s="53">
        <f>SUMIFS(dekrety!$E$3:$E$89,dekrety!$C$3:$C$89,B35,dekrety!$B$3:$B$89,"BO")</f>
        <v>0</v>
      </c>
      <c r="D35" s="53">
        <f>SUMIFS(dekrety!$F$3:$F$89,dekrety!$C$3:$C$89,B35,dekrety!$B$3:$B$89,"BO")</f>
        <v>0</v>
      </c>
      <c r="E35" s="53">
        <f>SUMIFS(dekrety!$E$3:$E$89,dekrety!$C$3:$C$89,B35,dekrety!$B$3:$B$89,"&lt;&gt;BO")</f>
        <v>0</v>
      </c>
      <c r="F35" s="53">
        <f>SUMIFS(dekrety!$F$3:$F$89,dekrety!$C$3:$C$89,B35,dekrety!$B$3:$B$89,"&lt;&gt;BO")</f>
        <v>0</v>
      </c>
      <c r="G35" s="52">
        <f t="shared" si="5"/>
        <v>0</v>
      </c>
      <c r="H35" s="52">
        <f t="shared" si="6"/>
        <v>0</v>
      </c>
    </row>
    <row r="36" spans="2:8" x14ac:dyDescent="0.3">
      <c r="B36" s="43" t="s">
        <v>109</v>
      </c>
      <c r="C36" s="53">
        <f>SUMIFS(dekrety!$E$3:$E$89,dekrety!$C$3:$C$89,B36,dekrety!$B$3:$B$89,"BO")</f>
        <v>0</v>
      </c>
      <c r="D36" s="53">
        <f>SUMIFS(dekrety!$F$3:$F$89,dekrety!$C$3:$C$89,B36,dekrety!$B$3:$B$89,"BO")</f>
        <v>0</v>
      </c>
      <c r="E36" s="53">
        <f>SUMIFS(dekrety!$E$3:$E$89,dekrety!$C$3:$C$89,B36,dekrety!$B$3:$B$89,"&lt;&gt;BO")</f>
        <v>0</v>
      </c>
      <c r="F36" s="53">
        <f>SUMIFS(dekrety!$F$3:$F$89,dekrety!$C$3:$C$89,B36,dekrety!$B$3:$B$89,"&lt;&gt;BO")</f>
        <v>0</v>
      </c>
      <c r="G36" s="52">
        <f t="shared" si="5"/>
        <v>0</v>
      </c>
      <c r="H36" s="52">
        <f t="shared" si="6"/>
        <v>0</v>
      </c>
    </row>
    <row r="37" spans="2:8" x14ac:dyDescent="0.3">
      <c r="B37" s="43" t="s">
        <v>110</v>
      </c>
      <c r="C37" s="53">
        <f>SUMIFS(dekrety!$E$3:$E$89,dekrety!$C$3:$C$89,B37,dekrety!$B$3:$B$89,"BO")</f>
        <v>0</v>
      </c>
      <c r="D37" s="53">
        <f>SUMIFS(dekrety!$F$3:$F$89,dekrety!$C$3:$C$89,B37,dekrety!$B$3:$B$89,"BO")</f>
        <v>0</v>
      </c>
      <c r="E37" s="53">
        <f>SUMIFS(dekrety!$E$3:$E$89,dekrety!$C$3:$C$89,B37,dekrety!$B$3:$B$89,"&lt;&gt;BO")</f>
        <v>0</v>
      </c>
      <c r="F37" s="53">
        <f>SUMIFS(dekrety!$F$3:$F$89,dekrety!$C$3:$C$89,B37,dekrety!$B$3:$B$89,"&lt;&gt;BO")</f>
        <v>0</v>
      </c>
      <c r="G37" s="52">
        <f t="shared" si="5"/>
        <v>0</v>
      </c>
      <c r="H37" s="52">
        <f t="shared" si="6"/>
        <v>0</v>
      </c>
    </row>
    <row r="38" spans="2:8" x14ac:dyDescent="0.3">
      <c r="B38" s="43" t="s">
        <v>166</v>
      </c>
      <c r="C38" s="53">
        <f>SUMIFS(dekrety!$E$3:$E$89,dekrety!$C$3:$C$89,B38,dekrety!$B$3:$B$89,"BO")</f>
        <v>0</v>
      </c>
      <c r="D38" s="53">
        <f>SUMIFS(dekrety!$F$3:$F$89,dekrety!$C$3:$C$89,B38,dekrety!$B$3:$B$89,"BO")</f>
        <v>0</v>
      </c>
      <c r="E38" s="53">
        <f>SUMIFS(dekrety!$E$3:$E$89,dekrety!$C$3:$C$89,B38,dekrety!$B$3:$B$89,"&lt;&gt;BO")</f>
        <v>0</v>
      </c>
      <c r="F38" s="53">
        <f>SUMIFS(dekrety!$F$3:$F$89,dekrety!$C$3:$C$89,B38,dekrety!$B$3:$B$89,"&lt;&gt;BO")</f>
        <v>0</v>
      </c>
      <c r="G38" s="52">
        <f t="shared" si="5"/>
        <v>0</v>
      </c>
      <c r="H38" s="52">
        <f t="shared" si="6"/>
        <v>0</v>
      </c>
    </row>
    <row r="39" spans="2:8" x14ac:dyDescent="0.3">
      <c r="B39" s="43" t="s">
        <v>169</v>
      </c>
      <c r="C39" s="53">
        <f>SUMIFS(dekrety!$E$3:$E$89,dekrety!$C$3:$C$89,B39,dekrety!$B$3:$B$89,"BO")</f>
        <v>0</v>
      </c>
      <c r="D39" s="53">
        <f>SUMIFS(dekrety!$F$3:$F$89,dekrety!$C$3:$C$89,B39,dekrety!$B$3:$B$89,"BO")</f>
        <v>0</v>
      </c>
      <c r="E39" s="53">
        <f>SUMIFS(dekrety!$E$3:$E$89,dekrety!$C$3:$C$89,B39,dekrety!$B$3:$B$89,"&lt;&gt;BO")</f>
        <v>0</v>
      </c>
      <c r="F39" s="53">
        <f>SUMIFS(dekrety!$F$3:$F$89,dekrety!$C$3:$C$89,B39,dekrety!$B$3:$B$89,"&lt;&gt;BO")</f>
        <v>0</v>
      </c>
      <c r="G39" s="52">
        <f t="shared" si="5"/>
        <v>0</v>
      </c>
      <c r="H39" s="52">
        <f t="shared" si="6"/>
        <v>0</v>
      </c>
    </row>
    <row r="40" spans="2:8" x14ac:dyDescent="0.3">
      <c r="B40" s="43" t="s">
        <v>183</v>
      </c>
      <c r="C40" s="53">
        <f>SUMIFS(dekrety!$E$3:$E$89,dekrety!$C$3:$C$89,B40,dekrety!$B$3:$B$89,"BO")</f>
        <v>0</v>
      </c>
      <c r="D40" s="53">
        <f>SUMIFS(dekrety!$F$3:$F$89,dekrety!$C$3:$C$89,B40,dekrety!$B$3:$B$89,"BO")</f>
        <v>0</v>
      </c>
      <c r="E40" s="53">
        <f>SUMIFS(dekrety!$E$3:$E$89,dekrety!$C$3:$C$89,B40,dekrety!$B$3:$B$89,"&lt;&gt;BO")</f>
        <v>0</v>
      </c>
      <c r="F40" s="53">
        <f>SUMIFS(dekrety!$F$3:$F$89,dekrety!$C$3:$C$89,B40,dekrety!$B$3:$B$89,"&lt;&gt;BO")</f>
        <v>0</v>
      </c>
      <c r="G40" s="52">
        <f t="shared" si="5"/>
        <v>0</v>
      </c>
      <c r="H40" s="52">
        <f t="shared" si="6"/>
        <v>0</v>
      </c>
    </row>
    <row r="41" spans="2:8" x14ac:dyDescent="0.3">
      <c r="B41" s="43" t="s">
        <v>185</v>
      </c>
      <c r="C41" s="53">
        <f>SUMIFS(dekrety!$E$3:$E$89,dekrety!$C$3:$C$89,B41,dekrety!$B$3:$B$89,"BO")</f>
        <v>0</v>
      </c>
      <c r="D41" s="53">
        <f>SUMIFS(dekrety!$F$3:$F$89,dekrety!$C$3:$C$89,B41,dekrety!$B$3:$B$89,"BO")</f>
        <v>0</v>
      </c>
      <c r="E41" s="53">
        <f>SUMIFS(dekrety!$E$3:$E$89,dekrety!$C$3:$C$89,B41,dekrety!$B$3:$B$89,"&lt;&gt;BO")</f>
        <v>0</v>
      </c>
      <c r="F41" s="53">
        <f>SUMIFS(dekrety!$F$3:$F$89,dekrety!$C$3:$C$89,B41,dekrety!$B$3:$B$89,"&lt;&gt;BO")</f>
        <v>0</v>
      </c>
      <c r="G41" s="52">
        <f t="shared" si="5"/>
        <v>0</v>
      </c>
      <c r="H41" s="52">
        <f t="shared" si="6"/>
        <v>0</v>
      </c>
    </row>
    <row r="42" spans="2:8" x14ac:dyDescent="0.3">
      <c r="B42" s="43" t="s">
        <v>187</v>
      </c>
      <c r="C42" s="53">
        <f>SUMIFS(dekrety!$E$3:$E$89,dekrety!$C$3:$C$89,B42,dekrety!$B$3:$B$89,"BO")</f>
        <v>0</v>
      </c>
      <c r="D42" s="53">
        <f>SUMIFS(dekrety!$F$3:$F$89,dekrety!$C$3:$C$89,B42,dekrety!$B$3:$B$89,"BO")</f>
        <v>0</v>
      </c>
      <c r="E42" s="53">
        <f>SUMIFS(dekrety!$E$3:$E$89,dekrety!$C$3:$C$89,B42,dekrety!$B$3:$B$89,"&lt;&gt;BO")</f>
        <v>0</v>
      </c>
      <c r="F42" s="53">
        <f>SUMIFS(dekrety!$F$3:$F$89,dekrety!$C$3:$C$89,B42,dekrety!$B$3:$B$89,"&lt;&gt;BO")</f>
        <v>0</v>
      </c>
      <c r="G42" s="52">
        <f t="shared" si="5"/>
        <v>0</v>
      </c>
      <c r="H42" s="52">
        <f t="shared" si="6"/>
        <v>0</v>
      </c>
    </row>
    <row r="43" spans="2:8" x14ac:dyDescent="0.3">
      <c r="B43" s="43" t="s">
        <v>189</v>
      </c>
      <c r="C43" s="53">
        <f>SUMIFS(dekrety!$E$3:$E$89,dekrety!$C$3:$C$89,B43,dekrety!$B$3:$B$89,"BO")</f>
        <v>0</v>
      </c>
      <c r="D43" s="53">
        <f>SUMIFS(dekrety!$F$3:$F$89,dekrety!$C$3:$C$89,B43,dekrety!$B$3:$B$89,"BO")</f>
        <v>0</v>
      </c>
      <c r="E43" s="53">
        <f>SUMIFS(dekrety!$E$3:$E$89,dekrety!$C$3:$C$89,B43,dekrety!$B$3:$B$89,"&lt;&gt;BO")</f>
        <v>0</v>
      </c>
      <c r="F43" s="53">
        <f>SUMIFS(dekrety!$F$3:$F$89,dekrety!$C$3:$C$89,B43,dekrety!$B$3:$B$89,"&lt;&gt;BO")</f>
        <v>0</v>
      </c>
      <c r="G43" s="52">
        <f t="shared" si="5"/>
        <v>0</v>
      </c>
      <c r="H43" s="52">
        <f t="shared" si="6"/>
        <v>0</v>
      </c>
    </row>
    <row r="44" spans="2:8" x14ac:dyDescent="0.3">
      <c r="B44" s="43" t="s">
        <v>197</v>
      </c>
      <c r="C44" s="53">
        <f>SUMIFS(dekrety!$E$3:$E$89,dekrety!$C$3:$C$89,B44,dekrety!$B$3:$B$89,"BO")</f>
        <v>0</v>
      </c>
      <c r="D44" s="53">
        <f>SUMIFS(dekrety!$F$3:$F$89,dekrety!$C$3:$C$89,B44,dekrety!$B$3:$B$89,"BO")</f>
        <v>0</v>
      </c>
      <c r="E44" s="53">
        <f>SUMIFS(dekrety!$E$3:$E$89,dekrety!$C$3:$C$89,B44,dekrety!$B$3:$B$89,"&lt;&gt;BO")</f>
        <v>0</v>
      </c>
      <c r="F44" s="53">
        <f>SUMIFS(dekrety!$F$3:$F$89,dekrety!$C$3:$C$89,B44,dekrety!$B$3:$B$89,"&lt;&gt;BO")</f>
        <v>0</v>
      </c>
      <c r="G44" s="52">
        <f t="shared" si="5"/>
        <v>0</v>
      </c>
      <c r="H44" s="52">
        <f t="shared" si="6"/>
        <v>0</v>
      </c>
    </row>
    <row r="45" spans="2:8" ht="15" thickBot="1" x14ac:dyDescent="0.35">
      <c r="B45" s="43" t="s">
        <v>215</v>
      </c>
      <c r="C45" s="53">
        <f>SUMIFS(dekrety!$E$3:$E$89,dekrety!$C$3:$C$89,B45,dekrety!$B$3:$B$89,"BO")</f>
        <v>0</v>
      </c>
      <c r="D45" s="53">
        <f>SUMIFS(dekrety!$F$3:$F$89,dekrety!$C$3:$C$89,B45,dekrety!$B$3:$B$89,"BO")</f>
        <v>0</v>
      </c>
      <c r="E45" s="53">
        <f>SUMIFS(dekrety!$E$3:$E$89,dekrety!$C$3:$C$89,B45,dekrety!$B$3:$B$89,"&lt;&gt;BO")</f>
        <v>0</v>
      </c>
      <c r="F45" s="53">
        <f>SUMIFS(dekrety!$F$3:$F$89,dekrety!$C$3:$C$89,B45,dekrety!$B$3:$B$89,"&lt;&gt;BO")</f>
        <v>0</v>
      </c>
      <c r="G45" s="52">
        <f t="shared" si="5"/>
        <v>0</v>
      </c>
      <c r="H45" s="52">
        <f t="shared" si="6"/>
        <v>0</v>
      </c>
    </row>
    <row r="46" spans="2:8" ht="15" thickBot="1" x14ac:dyDescent="0.35">
      <c r="B46" s="44">
        <f>'plan kont'!B45</f>
        <v>220</v>
      </c>
      <c r="C46" s="50">
        <f>C49+C47+C48+C53+C54+C55</f>
        <v>0</v>
      </c>
      <c r="D46" s="50">
        <f t="shared" ref="D46:H46" si="7">D49+D47+D48+D53+D54+D55</f>
        <v>0</v>
      </c>
      <c r="E46" s="50">
        <f t="shared" si="7"/>
        <v>0</v>
      </c>
      <c r="F46" s="50">
        <f>F49+F47+F48+F53+F54+F55</f>
        <v>0</v>
      </c>
      <c r="G46" s="50">
        <f t="shared" si="7"/>
        <v>0</v>
      </c>
      <c r="H46" s="50">
        <f t="shared" si="7"/>
        <v>0</v>
      </c>
    </row>
    <row r="47" spans="2:8" x14ac:dyDescent="0.3">
      <c r="B47" s="43" t="str">
        <f>'plan kont'!B46</f>
        <v>220-1</v>
      </c>
      <c r="C47" s="53">
        <f>SUMIFS(dekrety!$E$3:$E$89,dekrety!$C$3:$C$89,B47,dekrety!$B$3:$B$89,"BO")</f>
        <v>0</v>
      </c>
      <c r="D47" s="53">
        <f>SUMIFS(dekrety!$F$3:$F$89,dekrety!$C$3:$C$89,B47,dekrety!$B$3:$B$89,"BO")</f>
        <v>0</v>
      </c>
      <c r="E47" s="53">
        <f>SUMIFS(dekrety!$E$3:$E$89,dekrety!$C$3:$C$89,B47,dekrety!$B$3:$B$89,"&lt;&gt;BO")</f>
        <v>0</v>
      </c>
      <c r="F47" s="53">
        <f>SUMIFS(dekrety!$F$3:$F$89,dekrety!$C$3:$C$89,B47,dekrety!$B$3:$B$89,"&lt;&gt;BO")</f>
        <v>0</v>
      </c>
      <c r="G47" s="52">
        <f t="shared" si="1"/>
        <v>0</v>
      </c>
      <c r="H47" s="52">
        <f t="shared" si="2"/>
        <v>0</v>
      </c>
    </row>
    <row r="48" spans="2:8" ht="15" thickBot="1" x14ac:dyDescent="0.35">
      <c r="B48" s="43" t="str">
        <f>'plan kont'!B47</f>
        <v>220-2</v>
      </c>
      <c r="C48" s="53">
        <f>SUMIFS(dekrety!$E$3:$E$89,dekrety!$C$3:$C$89,B48,dekrety!$B$3:$B$89,"BO")</f>
        <v>0</v>
      </c>
      <c r="D48" s="53">
        <f>SUMIFS(dekrety!$F$3:$F$89,dekrety!$C$3:$C$89,B48,dekrety!$B$3:$B$89,"BO")</f>
        <v>0</v>
      </c>
      <c r="E48" s="53">
        <f>SUMIFS(dekrety!$E$3:$E$89,dekrety!$C$3:$C$89,B48,dekrety!$B$3:$B$89,"&lt;&gt;BO")</f>
        <v>0</v>
      </c>
      <c r="F48" s="53">
        <f>SUMIFS(dekrety!$F$3:$F$89,dekrety!$C$3:$C$89,B48,dekrety!$B$3:$B$89,"&lt;&gt;BO")</f>
        <v>0</v>
      </c>
      <c r="G48" s="52">
        <f t="shared" si="1"/>
        <v>0</v>
      </c>
      <c r="H48" s="52">
        <f t="shared" si="2"/>
        <v>0</v>
      </c>
    </row>
    <row r="49" spans="2:10" ht="15" thickBot="1" x14ac:dyDescent="0.35">
      <c r="B49" s="44" t="str">
        <f>'plan kont'!B48</f>
        <v>220-3</v>
      </c>
      <c r="C49" s="50">
        <f>SUM(C50:C52)</f>
        <v>0</v>
      </c>
      <c r="D49" s="50">
        <f t="shared" ref="D49:H49" si="8">SUM(D50:D52)</f>
        <v>0</v>
      </c>
      <c r="E49" s="50">
        <f t="shared" si="8"/>
        <v>0</v>
      </c>
      <c r="F49" s="50">
        <f t="shared" si="8"/>
        <v>0</v>
      </c>
      <c r="G49" s="50">
        <f t="shared" si="8"/>
        <v>0</v>
      </c>
      <c r="H49" s="50">
        <f t="shared" si="8"/>
        <v>0</v>
      </c>
    </row>
    <row r="50" spans="2:10" x14ac:dyDescent="0.3">
      <c r="B50" s="43" t="str">
        <f>'plan kont'!B49</f>
        <v>220-3-51</v>
      </c>
      <c r="C50" s="53">
        <f>SUMIFS(dekrety!$E$3:$E$89,dekrety!$C$3:$C$89,B50,dekrety!$B$3:$B$89,"BO")</f>
        <v>0</v>
      </c>
      <c r="D50" s="53">
        <f>SUMIFS(dekrety!$F$3:$F$89,dekrety!$C$3:$C$89,B50,dekrety!$B$3:$B$89,"BO")</f>
        <v>0</v>
      </c>
      <c r="E50" s="53">
        <f>SUMIFS(dekrety!$E$3:$E$89,dekrety!$C$3:$C$89,B50,dekrety!$B$3:$B$89,"&lt;&gt;BO")</f>
        <v>0</v>
      </c>
      <c r="F50" s="53">
        <f>SUMIFS(dekrety!$F$3:$F$89,dekrety!$C$3:$C$89,B50,dekrety!$B$3:$B$89,"&lt;&gt;BO")</f>
        <v>0</v>
      </c>
      <c r="G50" s="52">
        <f t="shared" si="1"/>
        <v>0</v>
      </c>
      <c r="H50" s="52">
        <f t="shared" si="2"/>
        <v>0</v>
      </c>
    </row>
    <row r="51" spans="2:10" x14ac:dyDescent="0.3">
      <c r="B51" s="43" t="str">
        <f>'plan kont'!B50</f>
        <v>220-3-52</v>
      </c>
      <c r="C51" s="53">
        <f>SUMIFS(dekrety!$E$3:$E$89,dekrety!$C$3:$C$89,B51,dekrety!$B$3:$B$89,"BO")</f>
        <v>0</v>
      </c>
      <c r="D51" s="53">
        <f>SUMIFS(dekrety!$F$3:$F$89,dekrety!$C$3:$C$89,B51,dekrety!$B$3:$B$89,"BO")</f>
        <v>0</v>
      </c>
      <c r="E51" s="53">
        <f>SUMIFS(dekrety!$E$3:$E$89,dekrety!$C$3:$C$89,B51,dekrety!$B$3:$B$89,"&lt;&gt;BO")</f>
        <v>0</v>
      </c>
      <c r="F51" s="53">
        <f>SUMIFS(dekrety!$F$3:$F$89,dekrety!$C$3:$C$89,B51,dekrety!$B$3:$B$89,"&lt;&gt;BO")</f>
        <v>0</v>
      </c>
      <c r="G51" s="52">
        <f t="shared" ref="G51:G55" si="9">IF((E51+C51)&gt;(F51+D51),(E51+C51)-(F51+D51),0)</f>
        <v>0</v>
      </c>
      <c r="H51" s="52">
        <f t="shared" ref="H51:H55" si="10">IF((F51+D51)&gt;(E51+C51),(F51+D51)-(E51+C51),0)</f>
        <v>0</v>
      </c>
    </row>
    <row r="52" spans="2:10" x14ac:dyDescent="0.3">
      <c r="B52" s="43" t="str">
        <f>'plan kont'!B51</f>
        <v>220-3-53</v>
      </c>
      <c r="C52" s="53">
        <f>SUMIFS(dekrety!$E$3:$E$89,dekrety!$C$3:$C$89,B52,dekrety!$B$3:$B$89,"BO")</f>
        <v>0</v>
      </c>
      <c r="D52" s="53">
        <f>SUMIFS(dekrety!$F$3:$F$89,dekrety!$C$3:$C$89,B52,dekrety!$B$3:$B$89,"BO")</f>
        <v>0</v>
      </c>
      <c r="E52" s="53">
        <f>SUMIFS(dekrety!$E$3:$E$89,dekrety!$C$3:$C$89,B52,dekrety!$B$3:$B$89,"&lt;&gt;BO")</f>
        <v>0</v>
      </c>
      <c r="F52" s="53">
        <f>SUMIFS(dekrety!$F$3:$F$89,dekrety!$C$3:$C$89,B52,dekrety!$B$3:$B$89,"&lt;&gt;BO")</f>
        <v>0</v>
      </c>
      <c r="G52" s="52">
        <f t="shared" si="9"/>
        <v>0</v>
      </c>
      <c r="H52" s="52">
        <f t="shared" si="10"/>
        <v>0</v>
      </c>
    </row>
    <row r="53" spans="2:10" x14ac:dyDescent="0.3">
      <c r="B53" s="43" t="str">
        <f>'plan kont'!B52</f>
        <v>220-4</v>
      </c>
      <c r="C53" s="53">
        <f>SUMIFS(dekrety!$E$3:$E$89,dekrety!$C$3:$C$89,B53,dekrety!$B$3:$B$89,"BO")</f>
        <v>0</v>
      </c>
      <c r="D53" s="53">
        <f>SUMIFS(dekrety!$F$3:$F$89,dekrety!$C$3:$C$89,B53,dekrety!$B$3:$B$89,"BO")</f>
        <v>0</v>
      </c>
      <c r="E53" s="53">
        <f>SUMIFS(dekrety!$E$3:$E$89,dekrety!$C$3:$C$89,B53,dekrety!$B$3:$B$89,"&lt;&gt;BO")</f>
        <v>0</v>
      </c>
      <c r="F53" s="53">
        <f>SUMIFS(dekrety!$F$3:$F$89,dekrety!$C$3:$C$89,B53,dekrety!$B$3:$B$89,"&lt;&gt;BO")</f>
        <v>0</v>
      </c>
      <c r="G53" s="52">
        <f t="shared" si="9"/>
        <v>0</v>
      </c>
      <c r="H53" s="52">
        <f t="shared" si="10"/>
        <v>0</v>
      </c>
    </row>
    <row r="54" spans="2:10" x14ac:dyDescent="0.3">
      <c r="B54" s="43" t="s">
        <v>138</v>
      </c>
      <c r="C54" s="53">
        <f>SUMIFS(dekrety!$E$3:$E$89,dekrety!$C$3:$C$89,B54,dekrety!$B$3:$B$89,"BO")</f>
        <v>0</v>
      </c>
      <c r="D54" s="53">
        <f>SUMIFS(dekrety!$F$3:$F$89,dekrety!$C$3:$C$89,B54,dekrety!$B$3:$B$89,"BO")</f>
        <v>0</v>
      </c>
      <c r="E54" s="53">
        <f>SUMIFS(dekrety!$E$3:$E$89,dekrety!$C$3:$C$89,B54,dekrety!$B$3:$B$89,"&lt;&gt;BO")</f>
        <v>0</v>
      </c>
      <c r="F54" s="53">
        <f>SUMIFS(dekrety!$F$3:$F$89,dekrety!$C$3:$C$89,B54,dekrety!$B$3:$B$89,"&lt;&gt;BO")</f>
        <v>0</v>
      </c>
      <c r="G54" s="52">
        <f t="shared" si="9"/>
        <v>0</v>
      </c>
      <c r="H54" s="52">
        <f t="shared" si="10"/>
        <v>0</v>
      </c>
    </row>
    <row r="55" spans="2:10" ht="15" thickBot="1" x14ac:dyDescent="0.35">
      <c r="B55" s="43" t="s">
        <v>207</v>
      </c>
      <c r="C55" s="53">
        <f>SUMIFS(dekrety!$E$3:$E$89,dekrety!$C$3:$C$89,B55,dekrety!$B$3:$B$89,"BO")</f>
        <v>0</v>
      </c>
      <c r="D55" s="53">
        <f>SUMIFS(dekrety!$F$3:$F$89,dekrety!$C$3:$C$89,B55,dekrety!$B$3:$B$89,"BO")</f>
        <v>0</v>
      </c>
      <c r="E55" s="53">
        <f>SUMIFS(dekrety!$E$3:$E$89,dekrety!$C$3:$C$89,B55,dekrety!$B$3:$B$89,"&lt;&gt;BO")</f>
        <v>0</v>
      </c>
      <c r="F55" s="53">
        <f>SUMIFS(dekrety!$F$3:$F$89,dekrety!$C$3:$C$89,B55,dekrety!$B$3:$B$89,"&lt;&gt;BO")</f>
        <v>0</v>
      </c>
      <c r="G55" s="52">
        <f t="shared" si="9"/>
        <v>0</v>
      </c>
      <c r="H55" s="52">
        <f t="shared" si="10"/>
        <v>0</v>
      </c>
    </row>
    <row r="56" spans="2:10" ht="15" thickBot="1" x14ac:dyDescent="0.35">
      <c r="B56" s="44" t="str">
        <f>'plan kont'!B55</f>
        <v>221</v>
      </c>
      <c r="C56" s="50">
        <f t="shared" ref="C56:D56" si="11">SUM(C57:C58)</f>
        <v>0</v>
      </c>
      <c r="D56" s="50">
        <f t="shared" si="11"/>
        <v>0</v>
      </c>
      <c r="E56" s="50">
        <f>SUM(E57:E58)</f>
        <v>0</v>
      </c>
      <c r="F56" s="50">
        <f t="shared" ref="F56:H56" si="12">SUM(F57:F58)</f>
        <v>0</v>
      </c>
      <c r="G56" s="50">
        <f t="shared" si="12"/>
        <v>0</v>
      </c>
      <c r="H56" s="50">
        <f t="shared" si="12"/>
        <v>0</v>
      </c>
      <c r="J56" s="33"/>
    </row>
    <row r="57" spans="2:10" x14ac:dyDescent="0.3">
      <c r="B57" s="43" t="str">
        <f>'plan kont'!B56</f>
        <v>221-1</v>
      </c>
      <c r="C57" s="53">
        <f>SUMIFS(dekrety!$E$3:$E$89,dekrety!$C$3:$C$89,B57,dekrety!$B$3:$B$89,"BO")</f>
        <v>0</v>
      </c>
      <c r="D57" s="53">
        <f>SUMIFS(dekrety!$F$3:$F$89,dekrety!$C$3:$C$89,B57,dekrety!$B$3:$B$89,"BO")</f>
        <v>0</v>
      </c>
      <c r="E57" s="53">
        <f>SUMIFS(dekrety!$E$3:$E$89,dekrety!$C$3:$C$89,B57,dekrety!$B$3:$B$89,"&lt;&gt;BO")</f>
        <v>0</v>
      </c>
      <c r="F57" s="53">
        <f>SUMIFS(dekrety!$F$3:$F$89,dekrety!$C$3:$C$89,B57,dekrety!$B$3:$B$89,"&lt;&gt;BO")</f>
        <v>0</v>
      </c>
      <c r="G57" s="52">
        <f t="shared" si="1"/>
        <v>0</v>
      </c>
      <c r="H57" s="52">
        <f t="shared" si="2"/>
        <v>0</v>
      </c>
    </row>
    <row r="58" spans="2:10" ht="15" thickBot="1" x14ac:dyDescent="0.35">
      <c r="B58" s="61" t="str">
        <f>'plan kont'!B57</f>
        <v>221-2</v>
      </c>
      <c r="C58" s="62">
        <f>SUMIFS(dekrety!$E$3:$E$89,dekrety!$C$3:$C$89,B58,dekrety!$B$3:$B$89,"BO")</f>
        <v>0</v>
      </c>
      <c r="D58" s="62">
        <f>SUMIFS(dekrety!$F$3:$F$89,dekrety!$C$3:$C$89,B58,dekrety!$B$3:$B$89,"BO")</f>
        <v>0</v>
      </c>
      <c r="E58" s="62">
        <f>SUMIFS(dekrety!$E$3:$E$89,dekrety!$C$3:$C$89,B58,dekrety!$B$3:$B$89,"&lt;&gt;BO")</f>
        <v>0</v>
      </c>
      <c r="F58" s="62">
        <f>SUMIFS(dekrety!$F$3:$F$89,dekrety!$C$3:$C$89,B58,dekrety!$B$3:$B$89,"&lt;&gt;BO")</f>
        <v>0</v>
      </c>
      <c r="G58" s="62">
        <f t="shared" si="1"/>
        <v>0</v>
      </c>
      <c r="H58" s="62">
        <f t="shared" si="2"/>
        <v>0</v>
      </c>
    </row>
    <row r="59" spans="2:10" x14ac:dyDescent="0.3">
      <c r="B59" s="42">
        <f>'plan kont'!B58</f>
        <v>224</v>
      </c>
      <c r="C59" s="52">
        <f>SUMIFS(dekrety!$E$3:$E$89,dekrety!$C$3:$C$89,B59,dekrety!$B$3:$B$89,"BO")</f>
        <v>0</v>
      </c>
      <c r="D59" s="52">
        <f>SUMIFS(dekrety!$F$3:$F$89,dekrety!$C$3:$C$89,B59,dekrety!$B$3:$B$89,"BO")</f>
        <v>0</v>
      </c>
      <c r="E59" s="52">
        <f>SUMIFS(dekrety!$E$3:$E$89,dekrety!$C$3:$C$89,B59,dekrety!$B$3:$B$89,"&lt;&gt;BO")</f>
        <v>0</v>
      </c>
      <c r="F59" s="52">
        <f>SUMIFS(dekrety!$F$3:$F$89,dekrety!$C$3:$C$89,B59,dekrety!$B$3:$B$89,"&lt;&gt;BO")</f>
        <v>0</v>
      </c>
      <c r="G59" s="52">
        <f t="shared" si="1"/>
        <v>0</v>
      </c>
      <c r="H59" s="52">
        <f t="shared" si="2"/>
        <v>0</v>
      </c>
    </row>
    <row r="60" spans="2:10" ht="15" thickBot="1" x14ac:dyDescent="0.35">
      <c r="B60" s="43">
        <f>'plan kont'!B63</f>
        <v>230</v>
      </c>
      <c r="C60" s="53">
        <f>SUMIFS(dekrety!$E$3:$E$89,dekrety!$C$3:$C$89,B60,dekrety!$B$3:$B$89,"BO")</f>
        <v>0</v>
      </c>
      <c r="D60" s="53">
        <f>SUMIFS(dekrety!$F$3:$F$89,dekrety!$C$3:$C$89,B60,dekrety!$B$3:$B$89,"BO")</f>
        <v>0</v>
      </c>
      <c r="E60" s="53">
        <f>SUMIFS(dekrety!$E$3:$E$89,dekrety!$C$3:$C$89,B60,dekrety!$B$3:$B$89,"&lt;&gt;BO")</f>
        <v>0</v>
      </c>
      <c r="F60" s="53">
        <f>SUMIFS(dekrety!$F$3:$F$89,dekrety!$C$3:$C$89,B60,dekrety!$B$3:$B$89,"&lt;&gt;BO")</f>
        <v>0</v>
      </c>
      <c r="G60" s="52">
        <f t="shared" si="1"/>
        <v>0</v>
      </c>
      <c r="H60" s="52">
        <f t="shared" si="2"/>
        <v>0</v>
      </c>
    </row>
    <row r="61" spans="2:10" ht="15" thickBot="1" x14ac:dyDescent="0.35">
      <c r="B61" s="44">
        <f>'plan kont'!B64</f>
        <v>234</v>
      </c>
      <c r="C61" s="50">
        <f>SUM(C62:C64)</f>
        <v>0</v>
      </c>
      <c r="D61" s="50">
        <f t="shared" ref="D61:H61" si="13">SUM(D62:D64)</f>
        <v>0</v>
      </c>
      <c r="E61" s="50">
        <f t="shared" si="13"/>
        <v>0</v>
      </c>
      <c r="F61" s="50">
        <f t="shared" si="13"/>
        <v>0</v>
      </c>
      <c r="G61" s="50">
        <f t="shared" si="13"/>
        <v>0</v>
      </c>
      <c r="H61" s="51">
        <f t="shared" si="13"/>
        <v>0</v>
      </c>
    </row>
    <row r="62" spans="2:10" x14ac:dyDescent="0.3">
      <c r="B62" s="43" t="str">
        <f>'plan kont'!B65</f>
        <v>234-1</v>
      </c>
      <c r="C62" s="53">
        <f>SUMIFS(dekrety!$E$3:$E$89,dekrety!$C$3:$C$89,B62,dekrety!$B$3:$B$89,"BO")</f>
        <v>0</v>
      </c>
      <c r="D62" s="53">
        <f>SUMIFS(dekrety!$F$3:$F$89,dekrety!$C$3:$C$89,B62,dekrety!$B$3:$B$89,"BO")</f>
        <v>0</v>
      </c>
      <c r="E62" s="53">
        <f>SUMIFS(dekrety!$E$3:$E$89,dekrety!$C$3:$C$89,B62,dekrety!$B$3:$B$89,"&lt;&gt;BO")</f>
        <v>0</v>
      </c>
      <c r="F62" s="53">
        <f>SUMIFS(dekrety!$F$3:$F$89,dekrety!$C$3:$C$89,B62,dekrety!$B$3:$B$89,"&lt;&gt;BO")</f>
        <v>0</v>
      </c>
      <c r="G62" s="52">
        <f t="shared" si="1"/>
        <v>0</v>
      </c>
      <c r="H62" s="52">
        <f t="shared" si="2"/>
        <v>0</v>
      </c>
    </row>
    <row r="63" spans="2:10" x14ac:dyDescent="0.3">
      <c r="B63" s="43" t="s">
        <v>150</v>
      </c>
      <c r="C63" s="53">
        <f>SUMIFS(dekrety!$E$3:$E$89,dekrety!$C$3:$C$89,B63,dekrety!$B$3:$B$89,"BO")</f>
        <v>0</v>
      </c>
      <c r="D63" s="53">
        <f>SUMIFS(dekrety!$F$3:$F$89,dekrety!$C$3:$C$89,B63,dekrety!$B$3:$B$89,"BO")</f>
        <v>0</v>
      </c>
      <c r="E63" s="53">
        <f>SUMIFS(dekrety!$E$3:$E$89,dekrety!$C$3:$C$89,B63,dekrety!$B$3:$B$89,"&lt;&gt;BO")</f>
        <v>0</v>
      </c>
      <c r="F63" s="53">
        <f>SUMIFS(dekrety!$F$3:$F$89,dekrety!$C$3:$C$89,B63,dekrety!$B$3:$B$89,"&lt;&gt;BO")</f>
        <v>0</v>
      </c>
      <c r="G63" s="52">
        <f t="shared" ref="G63:G64" si="14">IF((E63+C63)&gt;(F63+D63),(E63+C63)-(F63+D63),0)</f>
        <v>0</v>
      </c>
      <c r="H63" s="52">
        <f t="shared" ref="H63:H64" si="15">IF((F63+D63)&gt;(E63+C63),(F63+D63)-(E63+C63),0)</f>
        <v>0</v>
      </c>
    </row>
    <row r="64" spans="2:10" ht="15" thickBot="1" x14ac:dyDescent="0.35">
      <c r="B64" s="61" t="s">
        <v>151</v>
      </c>
      <c r="C64" s="62">
        <f>SUMIFS(dekrety!$E$3:$E$89,dekrety!$C$3:$C$89,B64,dekrety!$B$3:$B$89,"BO")</f>
        <v>0</v>
      </c>
      <c r="D64" s="62">
        <f>SUMIFS(dekrety!$F$3:$F$89,dekrety!$C$3:$C$89,B64,dekrety!$B$3:$B$89,"BO")</f>
        <v>0</v>
      </c>
      <c r="E64" s="62">
        <f>SUMIFS(dekrety!$E$3:$E$89,dekrety!$C$3:$C$89,B64,dekrety!$B$3:$B$89,"&lt;&gt;BO")</f>
        <v>0</v>
      </c>
      <c r="F64" s="62">
        <f>SUMIFS(dekrety!$F$3:$F$89,dekrety!$C$3:$C$89,B64,dekrety!$B$3:$B$89,"&lt;&gt;BO")</f>
        <v>0</v>
      </c>
      <c r="G64" s="62">
        <f t="shared" si="14"/>
        <v>0</v>
      </c>
      <c r="H64" s="62">
        <f t="shared" si="15"/>
        <v>0</v>
      </c>
    </row>
    <row r="65" spans="2:8" x14ac:dyDescent="0.3">
      <c r="B65" s="42" t="str">
        <f>'plan kont'!B68</f>
        <v>242</v>
      </c>
      <c r="C65" s="52">
        <f>SUMIFS(dekrety!$E$3:$E$89,dekrety!$C$3:$C$89,B65,dekrety!$B$3:$B$89,"BO")</f>
        <v>0</v>
      </c>
      <c r="D65" s="52">
        <f>SUMIFS(dekrety!$F$3:$F$89,dekrety!$C$3:$C$89,B65,dekrety!$B$3:$B$89,"BO")</f>
        <v>0</v>
      </c>
      <c r="E65" s="52">
        <f>SUMIFS(dekrety!$E$3:$E$89,dekrety!$C$3:$C$89,B65,dekrety!$B$3:$B$89,"&lt;&gt;BO")</f>
        <v>0</v>
      </c>
      <c r="F65" s="52">
        <f>SUMIFS(dekrety!$F$3:$F$89,dekrety!$C$3:$C$89,B65,dekrety!$B$3:$B$89,"&lt;&gt;BO")</f>
        <v>0</v>
      </c>
      <c r="G65" s="52">
        <f t="shared" si="1"/>
        <v>0</v>
      </c>
      <c r="H65" s="52">
        <f t="shared" si="2"/>
        <v>0</v>
      </c>
    </row>
    <row r="66" spans="2:8" x14ac:dyDescent="0.3">
      <c r="B66" s="43" t="str">
        <f>'plan kont'!B69</f>
        <v>280</v>
      </c>
      <c r="C66" s="53">
        <f>SUMIFS(dekrety!$E$3:$E$89,dekrety!$C$3:$C$89,B66,dekrety!$B$3:$B$89,"BO")</f>
        <v>0</v>
      </c>
      <c r="D66" s="53">
        <f>SUMIFS(dekrety!$F$3:$F$89,dekrety!$C$3:$C$89,B66,dekrety!$B$3:$B$89,"BO")</f>
        <v>0</v>
      </c>
      <c r="E66" s="53">
        <f>SUMIFS(dekrety!$E$3:$E$89,dekrety!$C$3:$C$89,B66,dekrety!$B$3:$B$89,"&lt;&gt;BO")</f>
        <v>0</v>
      </c>
      <c r="F66" s="53">
        <f>SUMIFS(dekrety!$F$3:$F$89,dekrety!$C$3:$C$89,B66,dekrety!$B$3:$B$89,"&lt;&gt;BO")</f>
        <v>0</v>
      </c>
      <c r="G66" s="52">
        <f t="shared" si="1"/>
        <v>0</v>
      </c>
      <c r="H66" s="52">
        <f t="shared" si="2"/>
        <v>0</v>
      </c>
    </row>
    <row r="67" spans="2:8" x14ac:dyDescent="0.3">
      <c r="B67" s="43">
        <f>'plan kont'!B70</f>
        <v>301</v>
      </c>
      <c r="C67" s="53">
        <f>SUMIFS(dekrety!$E$3:$E$89,dekrety!$C$3:$C$89,B67,dekrety!$B$3:$B$89,"BO")</f>
        <v>0</v>
      </c>
      <c r="D67" s="53">
        <f>SUMIFS(dekrety!$F$3:$F$89,dekrety!$C$3:$C$89,B67,dekrety!$B$3:$B$89,"BO")</f>
        <v>0</v>
      </c>
      <c r="E67" s="53">
        <f>SUMIFS(dekrety!$E$3:$E$89,dekrety!$C$3:$C$89,B67,dekrety!$B$3:$B$89,"&lt;&gt;BO")</f>
        <v>0</v>
      </c>
      <c r="F67" s="53">
        <f>SUMIFS(dekrety!$F$3:$F$89,dekrety!$C$3:$C$89,B67,dekrety!$B$3:$B$89,"&lt;&gt;BO")</f>
        <v>0</v>
      </c>
      <c r="G67" s="52">
        <f t="shared" si="1"/>
        <v>0</v>
      </c>
      <c r="H67" s="52">
        <f t="shared" si="2"/>
        <v>0</v>
      </c>
    </row>
    <row r="68" spans="2:8" x14ac:dyDescent="0.3">
      <c r="B68" s="43">
        <f>'plan kont'!B71</f>
        <v>310</v>
      </c>
      <c r="C68" s="53">
        <f>SUMIFS(dekrety!$E$3:$E$89,dekrety!$C$3:$C$89,B68,dekrety!$B$3:$B$89,"BO")</f>
        <v>0</v>
      </c>
      <c r="D68" s="53">
        <f>SUMIFS(dekrety!$F$3:$F$89,dekrety!$C$3:$C$89,B68,dekrety!$B$3:$B$89,"BO")</f>
        <v>0</v>
      </c>
      <c r="E68" s="53">
        <f>SUMIFS(dekrety!$E$3:$E$89,dekrety!$C$3:$C$89,B68,dekrety!$B$3:$B$89,"&lt;&gt;BO")</f>
        <v>0</v>
      </c>
      <c r="F68" s="53">
        <f>SUMIFS(dekrety!$F$3:$F$89,dekrety!$C$3:$C$89,B68,dekrety!$B$3:$B$89,"&lt;&gt;BO")</f>
        <v>0</v>
      </c>
      <c r="G68" s="52">
        <f t="shared" si="1"/>
        <v>0</v>
      </c>
      <c r="H68" s="52">
        <f t="shared" si="2"/>
        <v>0</v>
      </c>
    </row>
    <row r="69" spans="2:8" ht="15" thickBot="1" x14ac:dyDescent="0.35">
      <c r="B69" s="56">
        <f>'plan kont'!B72</f>
        <v>330</v>
      </c>
      <c r="C69" s="57">
        <f>SUMIFS(dekrety!$E$3:$E$89,dekrety!$C$3:$C$89,B69,dekrety!$B$3:$B$89,"BO")</f>
        <v>0</v>
      </c>
      <c r="D69" s="57">
        <f>SUMIFS(dekrety!$F$3:$F$89,dekrety!$C$3:$C$89,B69,dekrety!$B$3:$B$89,"BO")</f>
        <v>0</v>
      </c>
      <c r="E69" s="57">
        <f>SUMIFS(dekrety!$E$3:$E$89,dekrety!$C$3:$C$89,B69,dekrety!$B$3:$B$89,"&lt;&gt;BO")</f>
        <v>0</v>
      </c>
      <c r="F69" s="57">
        <f>SUMIFS(dekrety!$F$3:$F$89,dekrety!$C$3:$C$89,B69,dekrety!$B$3:$B$89,"&lt;&gt;BO")</f>
        <v>0</v>
      </c>
      <c r="G69" s="58">
        <f t="shared" si="1"/>
        <v>0</v>
      </c>
      <c r="H69" s="58">
        <f t="shared" si="2"/>
        <v>0</v>
      </c>
    </row>
    <row r="70" spans="2:8" ht="15" thickBot="1" x14ac:dyDescent="0.35">
      <c r="B70" s="44">
        <f>'plan kont'!B74</f>
        <v>401</v>
      </c>
      <c r="C70" s="50">
        <f>SUM(C71:C72)</f>
        <v>0</v>
      </c>
      <c r="D70" s="50">
        <f t="shared" ref="D70:H70" si="16">SUM(D71:D72)</f>
        <v>0</v>
      </c>
      <c r="E70" s="50">
        <f t="shared" si="16"/>
        <v>0</v>
      </c>
      <c r="F70" s="50">
        <f t="shared" si="16"/>
        <v>0</v>
      </c>
      <c r="G70" s="50">
        <f t="shared" si="16"/>
        <v>0</v>
      </c>
      <c r="H70" s="51">
        <f t="shared" si="16"/>
        <v>0</v>
      </c>
    </row>
    <row r="71" spans="2:8" x14ac:dyDescent="0.3">
      <c r="B71" s="42" t="s">
        <v>154</v>
      </c>
      <c r="C71" s="52">
        <f>SUMIFS(dekrety!$E$3:$E$89,dekrety!$C$3:$C$89,B71,dekrety!$B$3:$B$89,"BO")</f>
        <v>0</v>
      </c>
      <c r="D71" s="52">
        <f>SUMIFS(dekrety!$F$3:$F$89,dekrety!$C$3:$C$89,B71,dekrety!$B$3:$B$89,"BO")</f>
        <v>0</v>
      </c>
      <c r="E71" s="52">
        <f>SUMIFS(dekrety!$E$3:$E$89,dekrety!$C$3:$C$89,B71,dekrety!$B$3:$B$89,"&lt;&gt;BO")</f>
        <v>0</v>
      </c>
      <c r="F71" s="52">
        <f>SUMIFS(dekrety!$F$3:$F$89,dekrety!$C$3:$C$89,B71,dekrety!$B$3:$B$89,"&lt;&gt;BO")</f>
        <v>0</v>
      </c>
      <c r="G71" s="52">
        <f t="shared" ref="G71:G117" si="17">IF((E71+C71)&gt;(F71+D71),(E71+C71)-(F71+D71),0)</f>
        <v>0</v>
      </c>
      <c r="H71" s="52">
        <f t="shared" ref="H71:H117" si="18">IF((F71+D71)&gt;(E71+C71),(F71+D71)-(E71+C71),0)</f>
        <v>0</v>
      </c>
    </row>
    <row r="72" spans="2:8" ht="15" thickBot="1" x14ac:dyDescent="0.35">
      <c r="B72" s="43" t="s">
        <v>158</v>
      </c>
      <c r="C72" s="53">
        <f>SUMIFS(dekrety!$E$3:$E$89,dekrety!$C$3:$C$89,B72,dekrety!$B$3:$B$89,"BO")</f>
        <v>0</v>
      </c>
      <c r="D72" s="53">
        <f>SUMIFS(dekrety!$F$3:$F$89,dekrety!$C$3:$C$89,B72,dekrety!$B$3:$B$89,"BO")</f>
        <v>0</v>
      </c>
      <c r="E72" s="53">
        <f>SUMIFS(dekrety!$E$3:$E$89,dekrety!$C$3:$C$89,B72,dekrety!$B$3:$B$89,"&lt;&gt;BO")</f>
        <v>0</v>
      </c>
      <c r="F72" s="53">
        <f>SUMIFS(dekrety!$F$3:$F$89,dekrety!$C$3:$C$89,B72,dekrety!$B$3:$B$89,"&lt;&gt;BO")</f>
        <v>0</v>
      </c>
      <c r="G72" s="52">
        <f t="shared" si="17"/>
        <v>0</v>
      </c>
      <c r="H72" s="52">
        <f t="shared" si="18"/>
        <v>0</v>
      </c>
    </row>
    <row r="73" spans="2:8" ht="15" thickBot="1" x14ac:dyDescent="0.35">
      <c r="B73" s="44">
        <f>'plan kont'!B77</f>
        <v>402</v>
      </c>
      <c r="C73" s="50">
        <f>SUM(C74:C80)</f>
        <v>0</v>
      </c>
      <c r="D73" s="50">
        <f t="shared" ref="D73:H73" si="19">SUM(D74:D80)</f>
        <v>0</v>
      </c>
      <c r="E73" s="50">
        <f t="shared" si="19"/>
        <v>0</v>
      </c>
      <c r="F73" s="50">
        <f t="shared" si="19"/>
        <v>0</v>
      </c>
      <c r="G73" s="50">
        <f t="shared" si="19"/>
        <v>0</v>
      </c>
      <c r="H73" s="51">
        <f t="shared" si="19"/>
        <v>0</v>
      </c>
    </row>
    <row r="74" spans="2:8" x14ac:dyDescent="0.3">
      <c r="B74" s="43" t="s">
        <v>155</v>
      </c>
      <c r="C74" s="53">
        <f>SUMIFS(dekrety!$E$3:$E$89,dekrety!$C$3:$C$89,B74,dekrety!$B$3:$B$89,"BO")</f>
        <v>0</v>
      </c>
      <c r="D74" s="53">
        <f>SUMIFS(dekrety!$F$3:$F$89,dekrety!$C$3:$C$89,B74,dekrety!$B$3:$B$89,"BO")</f>
        <v>0</v>
      </c>
      <c r="E74" s="53">
        <f>SUMIFS(dekrety!$E$3:$E$89,dekrety!$C$3:$C$89,B74,dekrety!$B$3:$B$89,"&lt;&gt;BO")</f>
        <v>0</v>
      </c>
      <c r="F74" s="53">
        <f>SUMIFS(dekrety!$F$3:$F$89,dekrety!$C$3:$C$89,B74,dekrety!$B$3:$B$89,"&lt;&gt;BO")</f>
        <v>0</v>
      </c>
      <c r="G74" s="52">
        <f t="shared" si="17"/>
        <v>0</v>
      </c>
      <c r="H74" s="52">
        <f t="shared" si="18"/>
        <v>0</v>
      </c>
    </row>
    <row r="75" spans="2:8" x14ac:dyDescent="0.3">
      <c r="B75" s="43" t="s">
        <v>160</v>
      </c>
      <c r="C75" s="53">
        <f>SUMIFS(dekrety!$E$3:$E$89,dekrety!$C$3:$C$89,B75,dekrety!$B$3:$B$89,"BO")</f>
        <v>0</v>
      </c>
      <c r="D75" s="53">
        <f>SUMIFS(dekrety!$F$3:$F$89,dekrety!$C$3:$C$89,B75,dekrety!$B$3:$B$89,"BO")</f>
        <v>0</v>
      </c>
      <c r="E75" s="53">
        <f>SUMIFS(dekrety!$E$3:$E$89,dekrety!$C$3:$C$89,B75,dekrety!$B$3:$B$89,"&lt;&gt;BO")</f>
        <v>0</v>
      </c>
      <c r="F75" s="53">
        <f>SUMIFS(dekrety!$F$3:$F$89,dekrety!$C$3:$C$89,B75,dekrety!$B$3:$B$89,"&lt;&gt;BO")</f>
        <v>0</v>
      </c>
      <c r="G75" s="52">
        <f t="shared" si="17"/>
        <v>0</v>
      </c>
      <c r="H75" s="52">
        <f t="shared" si="18"/>
        <v>0</v>
      </c>
    </row>
    <row r="76" spans="2:8" x14ac:dyDescent="0.3">
      <c r="B76" s="43" t="s">
        <v>162</v>
      </c>
      <c r="C76" s="53">
        <f>SUMIFS(dekrety!$E$3:$E$89,dekrety!$C$3:$C$89,B76,dekrety!$B$3:$B$89,"BO")</f>
        <v>0</v>
      </c>
      <c r="D76" s="53">
        <f>SUMIFS(dekrety!$F$3:$F$89,dekrety!$C$3:$C$89,B76,dekrety!$B$3:$B$89,"BO")</f>
        <v>0</v>
      </c>
      <c r="E76" s="53">
        <f>SUMIFS(dekrety!$E$3:$E$89,dekrety!$C$3:$C$89,B76,dekrety!$B$3:$B$89,"&lt;&gt;BO")</f>
        <v>0</v>
      </c>
      <c r="F76" s="53">
        <f>SUMIFS(dekrety!$F$3:$F$89,dekrety!$C$3:$C$89,B76,dekrety!$B$3:$B$89,"&lt;&gt;BO")</f>
        <v>0</v>
      </c>
      <c r="G76" s="52">
        <f t="shared" si="17"/>
        <v>0</v>
      </c>
      <c r="H76" s="52">
        <f t="shared" si="18"/>
        <v>0</v>
      </c>
    </row>
    <row r="77" spans="2:8" x14ac:dyDescent="0.3">
      <c r="B77" s="43" t="s">
        <v>164</v>
      </c>
      <c r="C77" s="53">
        <f>SUMIFS(dekrety!$E$3:$E$89,dekrety!$C$3:$C$89,B77,dekrety!$B$3:$B$89,"BO")</f>
        <v>0</v>
      </c>
      <c r="D77" s="53">
        <f>SUMIFS(dekrety!$F$3:$F$89,dekrety!$C$3:$C$89,B77,dekrety!$B$3:$B$89,"BO")</f>
        <v>0</v>
      </c>
      <c r="E77" s="53">
        <f>SUMIFS(dekrety!$E$3:$E$89,dekrety!$C$3:$C$89,B77,dekrety!$B$3:$B$89,"&lt;&gt;BO")</f>
        <v>0</v>
      </c>
      <c r="F77" s="53">
        <f>SUMIFS(dekrety!$F$3:$F$89,dekrety!$C$3:$C$89,B77,dekrety!$B$3:$B$89,"&lt;&gt;BO")</f>
        <v>0</v>
      </c>
      <c r="G77" s="52">
        <f t="shared" si="17"/>
        <v>0</v>
      </c>
      <c r="H77" s="52">
        <f t="shared" si="18"/>
        <v>0</v>
      </c>
    </row>
    <row r="78" spans="2:8" x14ac:dyDescent="0.3">
      <c r="B78" s="43" t="s">
        <v>193</v>
      </c>
      <c r="C78" s="53">
        <f>SUMIFS(dekrety!$E$3:$E$89,dekrety!$C$3:$C$89,B78,dekrety!$B$3:$B$89,"BO")</f>
        <v>0</v>
      </c>
      <c r="D78" s="53">
        <f>SUMIFS(dekrety!$F$3:$F$89,dekrety!$C$3:$C$89,B78,dekrety!$B$3:$B$89,"BO")</f>
        <v>0</v>
      </c>
      <c r="E78" s="53">
        <f>SUMIFS(dekrety!$E$3:$E$89,dekrety!$C$3:$C$89,B78,dekrety!$B$3:$B$89,"&lt;&gt;BO")</f>
        <v>0</v>
      </c>
      <c r="F78" s="53">
        <f>SUMIFS(dekrety!$F$3:$F$89,dekrety!$C$3:$C$89,B78,dekrety!$B$3:$B$89,"&lt;&gt;BO")</f>
        <v>0</v>
      </c>
      <c r="G78" s="52">
        <f t="shared" si="17"/>
        <v>0</v>
      </c>
      <c r="H78" s="52">
        <f t="shared" si="18"/>
        <v>0</v>
      </c>
    </row>
    <row r="79" spans="2:8" x14ac:dyDescent="0.3">
      <c r="B79" s="43" t="s">
        <v>213</v>
      </c>
      <c r="C79" s="53">
        <f>SUMIFS(dekrety!$E$3:$E$89,dekrety!$C$3:$C$89,B79,dekrety!$B$3:$B$89,"BO")</f>
        <v>0</v>
      </c>
      <c r="D79" s="53">
        <f>SUMIFS(dekrety!$F$3:$F$89,dekrety!$C$3:$C$89,B79,dekrety!$B$3:$B$89,"BO")</f>
        <v>0</v>
      </c>
      <c r="E79" s="53">
        <f>SUMIFS(dekrety!$E$3:$E$89,dekrety!$C$3:$C$89,B79,dekrety!$B$3:$B$89,"&lt;&gt;BO")</f>
        <v>0</v>
      </c>
      <c r="F79" s="53">
        <f>SUMIFS(dekrety!$F$3:$F$89,dekrety!$C$3:$C$89,B79,dekrety!$B$3:$B$89,"&lt;&gt;BO")</f>
        <v>0</v>
      </c>
      <c r="G79" s="52">
        <f t="shared" si="17"/>
        <v>0</v>
      </c>
      <c r="H79" s="52">
        <f t="shared" si="18"/>
        <v>0</v>
      </c>
    </row>
    <row r="80" spans="2:8" ht="15" thickBot="1" x14ac:dyDescent="0.35">
      <c r="B80" s="43" t="s">
        <v>219</v>
      </c>
      <c r="C80" s="53">
        <f>SUMIFS(dekrety!$E$3:$E$89,dekrety!$C$3:$C$89,B80,dekrety!$B$3:$B$89,"BO")</f>
        <v>0</v>
      </c>
      <c r="D80" s="53">
        <f>SUMIFS(dekrety!$F$3:$F$89,dekrety!$C$3:$C$89,B80,dekrety!$B$3:$B$89,"BO")</f>
        <v>0</v>
      </c>
      <c r="E80" s="53">
        <f>SUMIFS(dekrety!$E$3:$E$89,dekrety!$C$3:$C$89,B80,dekrety!$B$3:$B$89,"&lt;&gt;BO")</f>
        <v>0</v>
      </c>
      <c r="F80" s="53">
        <f>SUMIFS(dekrety!$F$3:$F$89,dekrety!$C$3:$C$89,B80,dekrety!$B$3:$B$89,"&lt;&gt;BO")</f>
        <v>0</v>
      </c>
      <c r="G80" s="52">
        <f t="shared" si="17"/>
        <v>0</v>
      </c>
      <c r="H80" s="52">
        <f t="shared" si="18"/>
        <v>0</v>
      </c>
    </row>
    <row r="81" spans="2:8" ht="15" thickBot="1" x14ac:dyDescent="0.35">
      <c r="B81" s="44">
        <f>'plan kont'!B85</f>
        <v>403</v>
      </c>
      <c r="C81" s="50">
        <f>SUM(C82:C92)</f>
        <v>0</v>
      </c>
      <c r="D81" s="50">
        <f t="shared" ref="D81:H81" si="20">SUM(D82:D92)</f>
        <v>0</v>
      </c>
      <c r="E81" s="50">
        <f t="shared" si="20"/>
        <v>0</v>
      </c>
      <c r="F81" s="50">
        <f t="shared" si="20"/>
        <v>0</v>
      </c>
      <c r="G81" s="50">
        <f t="shared" si="20"/>
        <v>0</v>
      </c>
      <c r="H81" s="51">
        <f t="shared" si="20"/>
        <v>0</v>
      </c>
    </row>
    <row r="82" spans="2:8" x14ac:dyDescent="0.3">
      <c r="B82" s="43" t="s">
        <v>171</v>
      </c>
      <c r="C82" s="53">
        <f>SUMIFS(dekrety!$E$3:$E$89,dekrety!$C$3:$C$89,B82,dekrety!$B$3:$B$89,"BO")</f>
        <v>0</v>
      </c>
      <c r="D82" s="53">
        <f>SUMIFS(dekrety!$F$3:$F$89,dekrety!$C$3:$C$89,B82,dekrety!$B$3:$B$89,"BO")</f>
        <v>0</v>
      </c>
      <c r="E82" s="53">
        <f>SUMIFS(dekrety!$E$3:$E$89,dekrety!$C$3:$C$89,B82,dekrety!$B$3:$B$89,"&lt;&gt;BO")</f>
        <v>0</v>
      </c>
      <c r="F82" s="53">
        <f>SUMIFS(dekrety!$F$3:$F$89,dekrety!$C$3:$C$89,B82,dekrety!$B$3:$B$89,"&lt;&gt;BO")</f>
        <v>0</v>
      </c>
      <c r="G82" s="52">
        <f t="shared" si="17"/>
        <v>0</v>
      </c>
      <c r="H82" s="52">
        <f t="shared" si="18"/>
        <v>0</v>
      </c>
    </row>
    <row r="83" spans="2:8" x14ac:dyDescent="0.3">
      <c r="B83" s="43" t="s">
        <v>173</v>
      </c>
      <c r="C83" s="53">
        <f>SUMIFS(dekrety!$E$3:$E$89,dekrety!$C$3:$C$89,B83,dekrety!$B$3:$B$89,"BO")</f>
        <v>0</v>
      </c>
      <c r="D83" s="53">
        <f>SUMIFS(dekrety!$F$3:$F$89,dekrety!$C$3:$C$89,B83,dekrety!$B$3:$B$89,"BO")</f>
        <v>0</v>
      </c>
      <c r="E83" s="53">
        <f>SUMIFS(dekrety!$E$3:$E$89,dekrety!$C$3:$C$89,B83,dekrety!$B$3:$B$89,"&lt;&gt;BO")</f>
        <v>0</v>
      </c>
      <c r="F83" s="53">
        <f>SUMIFS(dekrety!$F$3:$F$89,dekrety!$C$3:$C$89,B83,dekrety!$B$3:$B$89,"&lt;&gt;BO")</f>
        <v>0</v>
      </c>
      <c r="G83" s="52">
        <f t="shared" si="17"/>
        <v>0</v>
      </c>
      <c r="H83" s="52">
        <f t="shared" si="18"/>
        <v>0</v>
      </c>
    </row>
    <row r="84" spans="2:8" x14ac:dyDescent="0.3">
      <c r="B84" s="43" t="s">
        <v>179</v>
      </c>
      <c r="C84" s="53">
        <f>SUMIFS(dekrety!$E$3:$E$89,dekrety!$C$3:$C$89,B84,dekrety!$B$3:$B$89,"BO")</f>
        <v>0</v>
      </c>
      <c r="D84" s="53">
        <f>SUMIFS(dekrety!$F$3:$F$89,dekrety!$C$3:$C$89,B84,dekrety!$B$3:$B$89,"BO")</f>
        <v>0</v>
      </c>
      <c r="E84" s="53">
        <f>SUMIFS(dekrety!$E$3:$E$89,dekrety!$C$3:$C$89,B84,dekrety!$B$3:$B$89,"&lt;&gt;BO")</f>
        <v>0</v>
      </c>
      <c r="F84" s="53">
        <f>SUMIFS(dekrety!$F$3:$F$89,dekrety!$C$3:$C$89,B84,dekrety!$B$3:$B$89,"&lt;&gt;BO")</f>
        <v>0</v>
      </c>
      <c r="G84" s="52">
        <f t="shared" si="17"/>
        <v>0</v>
      </c>
      <c r="H84" s="52">
        <f t="shared" si="18"/>
        <v>0</v>
      </c>
    </row>
    <row r="85" spans="2:8" x14ac:dyDescent="0.3">
      <c r="B85" s="43" t="s">
        <v>181</v>
      </c>
      <c r="C85" s="53">
        <f>SUMIFS(dekrety!$E$3:$E$89,dekrety!$C$3:$C$89,B85,dekrety!$B$3:$B$89,"BO")</f>
        <v>0</v>
      </c>
      <c r="D85" s="53">
        <f>SUMIFS(dekrety!$F$3:$F$89,dekrety!$C$3:$C$89,B85,dekrety!$B$3:$B$89,"BO")</f>
        <v>0</v>
      </c>
      <c r="E85" s="53">
        <f>SUMIFS(dekrety!$E$3:$E$89,dekrety!$C$3:$C$89,B85,dekrety!$B$3:$B$89,"&lt;&gt;BO")</f>
        <v>0</v>
      </c>
      <c r="F85" s="53">
        <f>SUMIFS(dekrety!$F$3:$F$89,dekrety!$C$3:$C$89,B85,dekrety!$B$3:$B$89,"&lt;&gt;BO")</f>
        <v>0</v>
      </c>
      <c r="G85" s="52">
        <f t="shared" si="17"/>
        <v>0</v>
      </c>
      <c r="H85" s="52">
        <f t="shared" si="18"/>
        <v>0</v>
      </c>
    </row>
    <row r="86" spans="2:8" x14ac:dyDescent="0.3">
      <c r="B86" s="43" t="s">
        <v>196</v>
      </c>
      <c r="C86" s="53">
        <f>SUMIFS(dekrety!$E$3:$E$89,dekrety!$C$3:$C$89,B86,dekrety!$B$3:$B$89,"BO")</f>
        <v>0</v>
      </c>
      <c r="D86" s="53">
        <f>SUMIFS(dekrety!$F$3:$F$89,dekrety!$C$3:$C$89,B86,dekrety!$B$3:$B$89,"BO")</f>
        <v>0</v>
      </c>
      <c r="E86" s="53">
        <f>SUMIFS(dekrety!$E$3:$E$89,dekrety!$C$3:$C$89,B86,dekrety!$B$3:$B$89,"&lt;&gt;BO")</f>
        <v>0</v>
      </c>
      <c r="F86" s="53">
        <f>SUMIFS(dekrety!$F$3:$F$89,dekrety!$C$3:$C$89,B86,dekrety!$B$3:$B$89,"&lt;&gt;BO")</f>
        <v>0</v>
      </c>
      <c r="G86" s="52">
        <f t="shared" si="17"/>
        <v>0</v>
      </c>
      <c r="H86" s="52">
        <f t="shared" si="18"/>
        <v>0</v>
      </c>
    </row>
    <row r="87" spans="2:8" x14ac:dyDescent="0.3">
      <c r="B87" s="43" t="s">
        <v>199</v>
      </c>
      <c r="C87" s="53">
        <f>SUMIFS(dekrety!$E$3:$E$89,dekrety!$C$3:$C$89,B87,dekrety!$B$3:$B$89,"BO")</f>
        <v>0</v>
      </c>
      <c r="D87" s="53">
        <f>SUMIFS(dekrety!$F$3:$F$89,dekrety!$C$3:$C$89,B87,dekrety!$B$3:$B$89,"BO")</f>
        <v>0</v>
      </c>
      <c r="E87" s="53">
        <f>SUMIFS(dekrety!$E$3:$E$89,dekrety!$C$3:$C$89,B87,dekrety!$B$3:$B$89,"&lt;&gt;BO")</f>
        <v>0</v>
      </c>
      <c r="F87" s="53">
        <f>SUMIFS(dekrety!$F$3:$F$89,dekrety!$C$3:$C$89,B87,dekrety!$B$3:$B$89,"&lt;&gt;BO")</f>
        <v>0</v>
      </c>
      <c r="G87" s="52">
        <f t="shared" si="17"/>
        <v>0</v>
      </c>
      <c r="H87" s="52">
        <f t="shared" si="18"/>
        <v>0</v>
      </c>
    </row>
    <row r="88" spans="2:8" x14ac:dyDescent="0.3">
      <c r="B88" s="43" t="s">
        <v>217</v>
      </c>
      <c r="C88" s="53">
        <f>SUMIFS(dekrety!$E$3:$E$89,dekrety!$C$3:$C$89,B88,dekrety!$B$3:$B$89,"BO")</f>
        <v>0</v>
      </c>
      <c r="D88" s="53">
        <f>SUMIFS(dekrety!$F$3:$F$89,dekrety!$C$3:$C$89,B88,dekrety!$B$3:$B$89,"BO")</f>
        <v>0</v>
      </c>
      <c r="E88" s="53">
        <f>SUMIFS(dekrety!$E$3:$E$89,dekrety!$C$3:$C$89,B88,dekrety!$B$3:$B$89,"&lt;&gt;BO")</f>
        <v>0</v>
      </c>
      <c r="F88" s="53">
        <f>SUMIFS(dekrety!$F$3:$F$89,dekrety!$C$3:$C$89,B88,dekrety!$B$3:$B$89,"&lt;&gt;BO")</f>
        <v>0</v>
      </c>
      <c r="G88" s="52">
        <f t="shared" si="17"/>
        <v>0</v>
      </c>
      <c r="H88" s="52">
        <f t="shared" si="18"/>
        <v>0</v>
      </c>
    </row>
    <row r="89" spans="2:8" x14ac:dyDescent="0.3">
      <c r="B89" s="43" t="s">
        <v>221</v>
      </c>
      <c r="C89" s="53">
        <f>SUMIFS(dekrety!$E$3:$E$89,dekrety!$C$3:$C$89,B89,dekrety!$B$3:$B$89,"BO")</f>
        <v>0</v>
      </c>
      <c r="D89" s="53">
        <f>SUMIFS(dekrety!$F$3:$F$89,dekrety!$C$3:$C$89,B89,dekrety!$B$3:$B$89,"BO")</f>
        <v>0</v>
      </c>
      <c r="E89" s="53">
        <f>SUMIFS(dekrety!$E$3:$E$89,dekrety!$C$3:$C$89,B89,dekrety!$B$3:$B$89,"&lt;&gt;BO")</f>
        <v>0</v>
      </c>
      <c r="F89" s="53">
        <f>SUMIFS(dekrety!$F$3:$F$89,dekrety!$C$3:$C$89,B89,dekrety!$B$3:$B$89,"&lt;&gt;BO")</f>
        <v>0</v>
      </c>
      <c r="G89" s="52">
        <f t="shared" si="17"/>
        <v>0</v>
      </c>
      <c r="H89" s="52">
        <f t="shared" si="18"/>
        <v>0</v>
      </c>
    </row>
    <row r="90" spans="2:8" x14ac:dyDescent="0.3">
      <c r="B90" s="43" t="s">
        <v>223</v>
      </c>
      <c r="C90" s="53">
        <f>SUMIFS(dekrety!$E$3:$E$89,dekrety!$C$3:$C$89,B90,dekrety!$B$3:$B$89,"BO")</f>
        <v>0</v>
      </c>
      <c r="D90" s="53">
        <f>SUMIFS(dekrety!$F$3:$F$89,dekrety!$C$3:$C$89,B90,dekrety!$B$3:$B$89,"BO")</f>
        <v>0</v>
      </c>
      <c r="E90" s="53">
        <f>SUMIFS(dekrety!$E$3:$E$89,dekrety!$C$3:$C$89,B90,dekrety!$B$3:$B$89,"&lt;&gt;BO")</f>
        <v>0</v>
      </c>
      <c r="F90" s="53">
        <f>SUMIFS(dekrety!$F$3:$F$89,dekrety!$C$3:$C$89,B90,dekrety!$B$3:$B$89,"&lt;&gt;BO")</f>
        <v>0</v>
      </c>
      <c r="G90" s="52">
        <f t="shared" ref="G90:G92" si="21">IF((E90+C90)&gt;(F90+D90),(E90+C90)-(F90+D90),0)</f>
        <v>0</v>
      </c>
      <c r="H90" s="52">
        <f t="shared" ref="H90:H92" si="22">IF((F90+D90)&gt;(E90+C90),(F90+D90)-(E90+C90),0)</f>
        <v>0</v>
      </c>
    </row>
    <row r="91" spans="2:8" x14ac:dyDescent="0.3">
      <c r="B91" s="43" t="s">
        <v>227</v>
      </c>
      <c r="C91" s="53">
        <f>SUMIFS(dekrety!$E$3:$E$89,dekrety!$C$3:$C$89,B91,dekrety!$B$3:$B$89,"BO")</f>
        <v>0</v>
      </c>
      <c r="D91" s="53">
        <f>SUMIFS(dekrety!$F$3:$F$89,dekrety!$C$3:$C$89,B91,dekrety!$B$3:$B$89,"BO")</f>
        <v>0</v>
      </c>
      <c r="E91" s="53">
        <f>SUMIFS(dekrety!$E$3:$E$89,dekrety!$C$3:$C$89,B91,dekrety!$B$3:$B$89,"&lt;&gt;BO")</f>
        <v>0</v>
      </c>
      <c r="F91" s="53">
        <f>SUMIFS(dekrety!$F$3:$F$89,dekrety!$C$3:$C$89,B91,dekrety!$B$3:$B$89,"&lt;&gt;BO")</f>
        <v>0</v>
      </c>
      <c r="G91" s="52">
        <f t="shared" ref="G91" si="23">IF((E91+C91)&gt;(F91+D91),(E91+C91)-(F91+D91),0)</f>
        <v>0</v>
      </c>
      <c r="H91" s="52">
        <f t="shared" ref="H91" si="24">IF((F91+D91)&gt;(E91+C91),(F91+D91)-(E91+C91),0)</f>
        <v>0</v>
      </c>
    </row>
    <row r="92" spans="2:8" ht="15" thickBot="1" x14ac:dyDescent="0.35">
      <c r="B92" s="43" t="s">
        <v>234</v>
      </c>
      <c r="C92" s="53">
        <f>SUMIFS(dekrety!$E$3:$E$89,dekrety!$C$3:$C$89,B92,dekrety!$B$3:$B$89,"BO")</f>
        <v>0</v>
      </c>
      <c r="D92" s="53">
        <f>SUMIFS(dekrety!$F$3:$F$89,dekrety!$C$3:$C$89,B92,dekrety!$B$3:$B$89,"BO")</f>
        <v>0</v>
      </c>
      <c r="E92" s="53">
        <f>SUMIFS(dekrety!$E$3:$E$89,dekrety!$C$3:$C$89,B92,dekrety!$B$3:$B$89,"&lt;&gt;BO")</f>
        <v>0</v>
      </c>
      <c r="F92" s="53">
        <f>SUMIFS(dekrety!$F$3:$F$89,dekrety!$C$3:$C$89,B92,dekrety!$B$3:$B$89,"&lt;&gt;BO")</f>
        <v>0</v>
      </c>
      <c r="G92" s="52">
        <f t="shared" si="21"/>
        <v>0</v>
      </c>
      <c r="H92" s="52">
        <f t="shared" si="22"/>
        <v>0</v>
      </c>
    </row>
    <row r="93" spans="2:8" ht="15" thickBot="1" x14ac:dyDescent="0.35">
      <c r="B93" s="44">
        <f>'plan kont'!B97</f>
        <v>404</v>
      </c>
      <c r="C93" s="50">
        <f>SUM(C94:C95)</f>
        <v>0</v>
      </c>
      <c r="D93" s="50">
        <f t="shared" ref="D93:H93" si="25">SUM(D94:D95)</f>
        <v>0</v>
      </c>
      <c r="E93" s="50">
        <f t="shared" si="25"/>
        <v>0</v>
      </c>
      <c r="F93" s="50">
        <f t="shared" si="25"/>
        <v>0</v>
      </c>
      <c r="G93" s="50">
        <f t="shared" si="25"/>
        <v>0</v>
      </c>
      <c r="H93" s="51">
        <f t="shared" si="25"/>
        <v>0</v>
      </c>
    </row>
    <row r="94" spans="2:8" x14ac:dyDescent="0.3">
      <c r="B94" s="43" t="s">
        <v>175</v>
      </c>
      <c r="C94" s="53">
        <f>SUMIFS(dekrety!$E$3:$E$89,dekrety!$C$3:$C$89,B94,dekrety!$B$3:$B$89,"BO")</f>
        <v>0</v>
      </c>
      <c r="D94" s="53">
        <f>SUMIFS(dekrety!$F$3:$F$89,dekrety!$C$3:$C$89,B94,dekrety!$B$3:$B$89,"BO")</f>
        <v>0</v>
      </c>
      <c r="E94" s="53">
        <f>SUMIFS(dekrety!$E$3:$E$89,dekrety!$C$3:$C$89,B94,dekrety!$B$3:$B$89,"&lt;&gt;BO")</f>
        <v>0</v>
      </c>
      <c r="F94" s="53">
        <f>SUMIFS(dekrety!$F$3:$F$89,dekrety!$C$3:$C$89,B94,dekrety!$B$3:$B$89,"&lt;&gt;BO")</f>
        <v>0</v>
      </c>
      <c r="G94" s="52">
        <f t="shared" si="17"/>
        <v>0</v>
      </c>
      <c r="H94" s="52">
        <f t="shared" si="18"/>
        <v>0</v>
      </c>
    </row>
    <row r="95" spans="2:8" ht="15" thickBot="1" x14ac:dyDescent="0.35">
      <c r="B95" s="43" t="s">
        <v>177</v>
      </c>
      <c r="C95" s="53">
        <f>SUMIFS(dekrety!$E$3:$E$89,dekrety!$C$3:$C$89,B95,dekrety!$B$3:$B$89,"BO")</f>
        <v>0</v>
      </c>
      <c r="D95" s="53">
        <f>SUMIFS(dekrety!$F$3:$F$89,dekrety!$C$3:$C$89,B95,dekrety!$B$3:$B$89,"BO")</f>
        <v>0</v>
      </c>
      <c r="E95" s="53">
        <f>SUMIFS(dekrety!$E$3:$E$89,dekrety!$C$3:$C$89,B95,dekrety!$B$3:$B$89,"&lt;&gt;BO")</f>
        <v>0</v>
      </c>
      <c r="F95" s="53">
        <f>SUMIFS(dekrety!$F$3:$F$89,dekrety!$C$3:$C$89,B95,dekrety!$B$3:$B$89,"&lt;&gt;BO")</f>
        <v>0</v>
      </c>
      <c r="G95" s="52">
        <f t="shared" si="17"/>
        <v>0</v>
      </c>
      <c r="H95" s="52">
        <f t="shared" si="18"/>
        <v>0</v>
      </c>
    </row>
    <row r="96" spans="2:8" ht="15" thickBot="1" x14ac:dyDescent="0.35">
      <c r="B96" s="44">
        <f>'plan kont'!B100</f>
        <v>405</v>
      </c>
      <c r="C96" s="50">
        <f>SUM(C97:C99)</f>
        <v>0</v>
      </c>
      <c r="D96" s="50">
        <f t="shared" ref="D96:H96" si="26">SUM(D97:D99)</f>
        <v>0</v>
      </c>
      <c r="E96" s="50">
        <f t="shared" si="26"/>
        <v>0</v>
      </c>
      <c r="F96" s="50">
        <f t="shared" si="26"/>
        <v>0</v>
      </c>
      <c r="G96" s="50">
        <f t="shared" si="26"/>
        <v>0</v>
      </c>
      <c r="H96" s="51">
        <f t="shared" si="26"/>
        <v>0</v>
      </c>
    </row>
    <row r="97" spans="2:8" x14ac:dyDescent="0.3">
      <c r="B97" s="43" t="s">
        <v>201</v>
      </c>
      <c r="C97" s="53">
        <f>SUMIFS(dekrety!$E$3:$E$89,dekrety!$C$3:$C$89,B97,dekrety!$B$3:$B$89,"BO")</f>
        <v>0</v>
      </c>
      <c r="D97" s="53">
        <f>SUMIFS(dekrety!$F$3:$F$89,dekrety!$C$3:$C$89,B97,dekrety!$B$3:$B$89,"BO")</f>
        <v>0</v>
      </c>
      <c r="E97" s="53">
        <f>SUMIFS(dekrety!$E$3:$E$89,dekrety!$C$3:$C$89,B97,dekrety!$B$3:$B$89,"&lt;&gt;BO")</f>
        <v>0</v>
      </c>
      <c r="F97" s="53">
        <f>SUMIFS(dekrety!$F$3:$F$89,dekrety!$C$3:$C$89,B97,dekrety!$B$3:$B$89,"&lt;&gt;BO")</f>
        <v>0</v>
      </c>
      <c r="G97" s="52">
        <f t="shared" si="17"/>
        <v>0</v>
      </c>
      <c r="H97" s="52">
        <f t="shared" si="18"/>
        <v>0</v>
      </c>
    </row>
    <row r="98" spans="2:8" x14ac:dyDescent="0.3">
      <c r="B98" s="43" t="s">
        <v>203</v>
      </c>
      <c r="C98" s="53">
        <f>SUMIFS(dekrety!$E$3:$E$89,dekrety!$C$3:$C$89,B98,dekrety!$B$3:$B$89,"BO")</f>
        <v>0</v>
      </c>
      <c r="D98" s="53">
        <f>SUMIFS(dekrety!$F$3:$F$89,dekrety!$C$3:$C$89,B98,dekrety!$B$3:$B$89,"BO")</f>
        <v>0</v>
      </c>
      <c r="E98" s="53">
        <f>SUMIFS(dekrety!$E$3:$E$89,dekrety!$C$3:$C$89,B98,dekrety!$B$3:$B$89,"&lt;&gt;BO")</f>
        <v>0</v>
      </c>
      <c r="F98" s="53">
        <f>SUMIFS(dekrety!$F$3:$F$89,dekrety!$C$3:$C$89,B98,dekrety!$B$3:$B$89,"&lt;&gt;BO")</f>
        <v>0</v>
      </c>
      <c r="G98" s="52">
        <f t="shared" si="17"/>
        <v>0</v>
      </c>
      <c r="H98" s="52">
        <f t="shared" si="18"/>
        <v>0</v>
      </c>
    </row>
    <row r="99" spans="2:8" ht="15" thickBot="1" x14ac:dyDescent="0.35">
      <c r="B99" s="43" t="s">
        <v>211</v>
      </c>
      <c r="C99" s="53">
        <f>SUMIFS(dekrety!$E$3:$E$89,dekrety!$C$3:$C$89,B99,dekrety!$B$3:$B$89,"BO")</f>
        <v>0</v>
      </c>
      <c r="D99" s="53">
        <f>SUMIFS(dekrety!$F$3:$F$89,dekrety!$C$3:$C$89,B99,dekrety!$B$3:$B$89,"BO")</f>
        <v>0</v>
      </c>
      <c r="E99" s="53">
        <f>SUMIFS(dekrety!$E$3:$E$89,dekrety!$C$3:$C$89,B99,dekrety!$B$3:$B$89,"&lt;&gt;BO")</f>
        <v>0</v>
      </c>
      <c r="F99" s="53">
        <f>SUMIFS(dekrety!$F$3:$F$89,dekrety!$C$3:$C$89,B99,dekrety!$B$3:$B$89,"&lt;&gt;BO")</f>
        <v>0</v>
      </c>
      <c r="G99" s="52">
        <f t="shared" si="17"/>
        <v>0</v>
      </c>
      <c r="H99" s="52">
        <f t="shared" si="18"/>
        <v>0</v>
      </c>
    </row>
    <row r="100" spans="2:8" ht="15" thickBot="1" x14ac:dyDescent="0.35">
      <c r="B100" s="44" t="s">
        <v>134</v>
      </c>
      <c r="C100" s="50">
        <f>SUM(C101:C103)</f>
        <v>0</v>
      </c>
      <c r="D100" s="50">
        <f t="shared" ref="D100:H100" si="27">SUM(D101:D103)</f>
        <v>0</v>
      </c>
      <c r="E100" s="50">
        <f t="shared" si="27"/>
        <v>0</v>
      </c>
      <c r="F100" s="50">
        <f t="shared" si="27"/>
        <v>0</v>
      </c>
      <c r="G100" s="50">
        <f t="shared" si="27"/>
        <v>0</v>
      </c>
      <c r="H100" s="51">
        <f t="shared" si="27"/>
        <v>0</v>
      </c>
    </row>
    <row r="101" spans="2:8" x14ac:dyDescent="0.3">
      <c r="B101" s="43" t="s">
        <v>167</v>
      </c>
      <c r="C101" s="53">
        <f>SUMIFS(dekrety!$E$3:$E$89,dekrety!$C$3:$C$89,B101,dekrety!$B$3:$B$89,"BO")</f>
        <v>0</v>
      </c>
      <c r="D101" s="53">
        <f>SUMIFS(dekrety!$F$3:$F$89,dekrety!$C$3:$C$89,B101,dekrety!$B$3:$B$89,"BO")</f>
        <v>0</v>
      </c>
      <c r="E101" s="53">
        <f>SUMIFS(dekrety!$E$3:$E$89,dekrety!$C$3:$C$89,B101,dekrety!$B$3:$B$89,"&lt;&gt;BO")</f>
        <v>0</v>
      </c>
      <c r="F101" s="53">
        <f>SUMIFS(dekrety!$F$3:$F$89,dekrety!$C$3:$C$89,B101,dekrety!$B$3:$B$89,"&lt;&gt;BO")</f>
        <v>0</v>
      </c>
      <c r="G101" s="52">
        <f t="shared" si="17"/>
        <v>0</v>
      </c>
      <c r="H101" s="52">
        <f t="shared" si="18"/>
        <v>0</v>
      </c>
    </row>
    <row r="102" spans="2:8" x14ac:dyDescent="0.3">
      <c r="B102" s="43" t="s">
        <v>205</v>
      </c>
      <c r="C102" s="53">
        <f>SUMIFS(dekrety!$E$3:$E$89,dekrety!$C$3:$C$89,B102,dekrety!$B$3:$B$89,"BO")</f>
        <v>0</v>
      </c>
      <c r="D102" s="53">
        <f>SUMIFS(dekrety!$F$3:$F$89,dekrety!$C$3:$C$89,B102,dekrety!$B$3:$B$89,"BO")</f>
        <v>0</v>
      </c>
      <c r="E102" s="53">
        <f>SUMIFS(dekrety!$E$3:$E$89,dekrety!$C$3:$C$89,B102,dekrety!$B$3:$B$89,"&lt;&gt;BO")</f>
        <v>0</v>
      </c>
      <c r="F102" s="53">
        <f>SUMIFS(dekrety!$F$3:$F$89,dekrety!$C$3:$C$89,B102,dekrety!$B$3:$B$89,"&lt;&gt;BO")</f>
        <v>0</v>
      </c>
      <c r="G102" s="52">
        <f t="shared" si="17"/>
        <v>0</v>
      </c>
      <c r="H102" s="52">
        <f t="shared" si="18"/>
        <v>0</v>
      </c>
    </row>
    <row r="103" spans="2:8" ht="15" thickBot="1" x14ac:dyDescent="0.35">
      <c r="B103" s="43" t="s">
        <v>209</v>
      </c>
      <c r="C103" s="53">
        <f>SUMIFS(dekrety!$E$3:$E$89,dekrety!$C$3:$C$89,B103,dekrety!$B$3:$B$89,"BO")</f>
        <v>0</v>
      </c>
      <c r="D103" s="53">
        <f>SUMIFS(dekrety!$F$3:$F$89,dekrety!$C$3:$C$89,B103,dekrety!$B$3:$B$89,"BO")</f>
        <v>0</v>
      </c>
      <c r="E103" s="53">
        <f>SUMIFS(dekrety!$E$3:$E$89,dekrety!$C$3:$C$89,B103,dekrety!$B$3:$B$89,"&lt;&gt;BO")</f>
        <v>0</v>
      </c>
      <c r="F103" s="53">
        <f>SUMIFS(dekrety!$F$3:$F$89,dekrety!$C$3:$C$89,B103,dekrety!$B$3:$B$89,"&lt;&gt;BO")</f>
        <v>0</v>
      </c>
      <c r="G103" s="52">
        <f t="shared" si="17"/>
        <v>0</v>
      </c>
      <c r="H103" s="52">
        <f t="shared" si="18"/>
        <v>0</v>
      </c>
    </row>
    <row r="104" spans="2:8" ht="15" thickBot="1" x14ac:dyDescent="0.35">
      <c r="B104" s="44">
        <f>'plan kont'!B109</f>
        <v>407</v>
      </c>
      <c r="C104" s="50">
        <f>SUM(C105:C106)</f>
        <v>0</v>
      </c>
      <c r="D104" s="50">
        <f t="shared" ref="D104:H104" si="28">SUM(D105:D106)</f>
        <v>0</v>
      </c>
      <c r="E104" s="50">
        <f t="shared" si="28"/>
        <v>0</v>
      </c>
      <c r="F104" s="50">
        <f t="shared" si="28"/>
        <v>0</v>
      </c>
      <c r="G104" s="50">
        <f t="shared" si="28"/>
        <v>0</v>
      </c>
      <c r="H104" s="51">
        <f t="shared" si="28"/>
        <v>0</v>
      </c>
    </row>
    <row r="105" spans="2:8" x14ac:dyDescent="0.3">
      <c r="B105" s="43" t="s">
        <v>191</v>
      </c>
      <c r="C105" s="53">
        <f>SUMIFS(dekrety!$E$3:$E$89,dekrety!$C$3:$C$89,B105,dekrety!$B$3:$B$89,"BO")</f>
        <v>0</v>
      </c>
      <c r="D105" s="53">
        <f>SUMIFS(dekrety!$F$3:$F$89,dekrety!$C$3:$C$89,B105,dekrety!$B$3:$B$89,"BO")</f>
        <v>0</v>
      </c>
      <c r="E105" s="53">
        <f>SUMIFS(dekrety!$E$3:$E$89,dekrety!$C$3:$C$89,B105,dekrety!$B$3:$B$89,"&lt;&gt;BO")</f>
        <v>0</v>
      </c>
      <c r="F105" s="53">
        <f>SUMIFS(dekrety!$F$3:$F$89,dekrety!$C$3:$C$89,B105,dekrety!$B$3:$B$89,"&lt;&gt;BO")</f>
        <v>0</v>
      </c>
      <c r="G105" s="52">
        <f t="shared" si="17"/>
        <v>0</v>
      </c>
      <c r="H105" s="52">
        <f t="shared" si="18"/>
        <v>0</v>
      </c>
    </row>
    <row r="106" spans="2:8" ht="15" thickBot="1" x14ac:dyDescent="0.35">
      <c r="B106" s="43" t="s">
        <v>192</v>
      </c>
      <c r="C106" s="53">
        <f>SUMIFS(dekrety!$E$3:$E$89,dekrety!$C$3:$C$89,B106,dekrety!$B$3:$B$89,"BO")</f>
        <v>0</v>
      </c>
      <c r="D106" s="53">
        <f>SUMIFS(dekrety!$F$3:$F$89,dekrety!$C$3:$C$89,B106,dekrety!$B$3:$B$89,"BO")</f>
        <v>0</v>
      </c>
      <c r="E106" s="53">
        <f>SUMIFS(dekrety!$E$3:$E$89,dekrety!$C$3:$C$89,B106,dekrety!$B$3:$B$89,"&lt;&gt;BO")</f>
        <v>0</v>
      </c>
      <c r="F106" s="53">
        <f>SUMIFS(dekrety!$F$3:$F$89,dekrety!$C$3:$C$89,B106,dekrety!$B$3:$B$89,"&lt;&gt;BO")</f>
        <v>0</v>
      </c>
      <c r="G106" s="52">
        <f t="shared" si="17"/>
        <v>0</v>
      </c>
      <c r="H106" s="52">
        <f t="shared" si="18"/>
        <v>0</v>
      </c>
    </row>
    <row r="107" spans="2:8" ht="15" thickBot="1" x14ac:dyDescent="0.35">
      <c r="B107" s="44">
        <f>'plan kont'!B110</f>
        <v>408</v>
      </c>
      <c r="C107" s="50">
        <f>SUM(C108)</f>
        <v>0</v>
      </c>
      <c r="D107" s="50">
        <f t="shared" ref="D107:H107" si="29">SUM(D108)</f>
        <v>0</v>
      </c>
      <c r="E107" s="50">
        <f t="shared" si="29"/>
        <v>0</v>
      </c>
      <c r="F107" s="50">
        <f t="shared" si="29"/>
        <v>0</v>
      </c>
      <c r="G107" s="50">
        <f t="shared" si="29"/>
        <v>0</v>
      </c>
      <c r="H107" s="51">
        <f t="shared" si="29"/>
        <v>0</v>
      </c>
    </row>
    <row r="108" spans="2:8" ht="15" thickBot="1" x14ac:dyDescent="0.35">
      <c r="B108" s="63" t="s">
        <v>225</v>
      </c>
      <c r="C108" s="64">
        <f>SUMIFS(dekrety!$E$3:$E$89,dekrety!$C$3:$C$89,B108,dekrety!$B$3:$B$89,"BO")</f>
        <v>0</v>
      </c>
      <c r="D108" s="64">
        <f>SUMIFS(dekrety!$F$3:$F$89,dekrety!$C$3:$C$89,B108,dekrety!$B$3:$B$89,"BO")</f>
        <v>0</v>
      </c>
      <c r="E108" s="64">
        <f>SUMIFS(dekrety!$E$3:$E$89,dekrety!$C$3:$C$89,B108,dekrety!$B$3:$B$89,"&lt;&gt;BO")</f>
        <v>0</v>
      </c>
      <c r="F108" s="64">
        <f>SUMIFS(dekrety!$F$3:$F$89,dekrety!$C$3:$C$89,B108,dekrety!$B$3:$B$89,"&lt;&gt;BO")</f>
        <v>0</v>
      </c>
      <c r="G108" s="64">
        <f t="shared" si="17"/>
        <v>0</v>
      </c>
      <c r="H108" s="64">
        <f t="shared" si="18"/>
        <v>0</v>
      </c>
    </row>
    <row r="109" spans="2:8" x14ac:dyDescent="0.3">
      <c r="B109" s="42" t="s">
        <v>237</v>
      </c>
      <c r="C109" s="52">
        <f>SUMIFS(dekrety!$E$3:$E$89,dekrety!$C$3:$C$89,B109,dekrety!$B$3:$B$89,"BO")</f>
        <v>0</v>
      </c>
      <c r="D109" s="52">
        <f>SUMIFS(dekrety!$F$3:$F$89,dekrety!$C$3:$C$89,B109,dekrety!$B$3:$B$89,"BO")</f>
        <v>0</v>
      </c>
      <c r="E109" s="52">
        <f>SUMIFS(dekrety!$E$3:$E$89,dekrety!$C$3:$C$89,B109,dekrety!$B$3:$B$89,"&lt;&gt;BO")</f>
        <v>0</v>
      </c>
      <c r="F109" s="52">
        <f>SUMIFS(dekrety!$F$3:$F$89,dekrety!$C$3:$C$89,B109,dekrety!$B$3:$B$89,"&lt;&gt;BO")</f>
        <v>0</v>
      </c>
      <c r="G109" s="52">
        <f t="shared" ref="G109:G113" si="30">IF((E109+C109)&gt;(F109+D109),(E109+C109)-(F109+D109),0)</f>
        <v>0</v>
      </c>
      <c r="H109" s="52">
        <f t="shared" ref="H109:H113" si="31">IF((F109+D109)&gt;(E109+C109),(F109+D109)-(E109+C109),0)</f>
        <v>0</v>
      </c>
    </row>
    <row r="110" spans="2:8" x14ac:dyDescent="0.3">
      <c r="B110" s="43" t="s">
        <v>236</v>
      </c>
      <c r="C110" s="53">
        <f>SUMIFS(dekrety!$E$3:$E$89,dekrety!$C$3:$C$89,B110,dekrety!$B$3:$B$89,"BO")</f>
        <v>0</v>
      </c>
      <c r="D110" s="53">
        <f>SUMIFS(dekrety!$F$3:$F$89,dekrety!$C$3:$C$89,B110,dekrety!$B$3:$B$89,"BO")</f>
        <v>0</v>
      </c>
      <c r="E110" s="53">
        <f>SUMIFS(dekrety!$E$3:$E$89,dekrety!$C$3:$C$89,B110,dekrety!$B$3:$B$89,"&lt;&gt;BO")</f>
        <v>0</v>
      </c>
      <c r="F110" s="53">
        <f>SUMIFS(dekrety!$F$3:$F$89,dekrety!$C$3:$C$89,B110,dekrety!$B$3:$B$89,"&lt;&gt;BO")</f>
        <v>0</v>
      </c>
      <c r="G110" s="52">
        <f t="shared" si="30"/>
        <v>0</v>
      </c>
      <c r="H110" s="52">
        <f t="shared" si="31"/>
        <v>0</v>
      </c>
    </row>
    <row r="111" spans="2:8" x14ac:dyDescent="0.3">
      <c r="B111" s="43" t="s">
        <v>243</v>
      </c>
      <c r="C111" s="53">
        <f>SUMIFS(dekrety!$E$3:$E$89,dekrety!$C$3:$C$89,B111,dekrety!$B$3:$B$89,"BO")</f>
        <v>0</v>
      </c>
      <c r="D111" s="53">
        <f>SUMIFS(dekrety!$F$3:$F$89,dekrety!$C$3:$C$89,B111,dekrety!$B$3:$B$89,"BO")</f>
        <v>0</v>
      </c>
      <c r="E111" s="53">
        <f>SUMIFS(dekrety!$E$3:$E$89,dekrety!$C$3:$C$89,B111,dekrety!$B$3:$B$89,"&lt;&gt;BO")</f>
        <v>0</v>
      </c>
      <c r="F111" s="53">
        <f>SUMIFS(dekrety!$F$3:$F$89,dekrety!$C$3:$C$89,B111,dekrety!$B$3:$B$89,"&lt;&gt;BO")</f>
        <v>0</v>
      </c>
      <c r="G111" s="52">
        <f t="shared" si="30"/>
        <v>0</v>
      </c>
      <c r="H111" s="52">
        <f t="shared" si="31"/>
        <v>0</v>
      </c>
    </row>
    <row r="112" spans="2:8" x14ac:dyDescent="0.3">
      <c r="B112" s="43" t="s">
        <v>241</v>
      </c>
      <c r="C112" s="53">
        <f>SUMIFS(dekrety!$E$3:$E$89,dekrety!$C$3:$C$89,B112,dekrety!$B$3:$B$89,"BO")</f>
        <v>0</v>
      </c>
      <c r="D112" s="53">
        <f>SUMIFS(dekrety!$F$3:$F$89,dekrety!$C$3:$C$89,B112,dekrety!$B$3:$B$89,"BO")</f>
        <v>0</v>
      </c>
      <c r="E112" s="53">
        <f>SUMIFS(dekrety!$E$3:$E$89,dekrety!$C$3:$C$89,B112,dekrety!$B$3:$B$89,"&lt;&gt;BO")</f>
        <v>0</v>
      </c>
      <c r="F112" s="53">
        <f>SUMIFS(dekrety!$F$3:$F$89,dekrety!$C$3:$C$89,B112,dekrety!$B$3:$B$89,"&lt;&gt;BO")</f>
        <v>0</v>
      </c>
      <c r="G112" s="52">
        <f t="shared" si="30"/>
        <v>0</v>
      </c>
      <c r="H112" s="52">
        <f t="shared" si="31"/>
        <v>0</v>
      </c>
    </row>
    <row r="113" spans="2:10" x14ac:dyDescent="0.3">
      <c r="B113" s="43" t="s">
        <v>238</v>
      </c>
      <c r="C113" s="53">
        <f>SUMIFS(dekrety!$E$3:$E$89,dekrety!$C$3:$C$89,B113,dekrety!$B$3:$B$89,"BO")</f>
        <v>0</v>
      </c>
      <c r="D113" s="53">
        <f>SUMIFS(dekrety!$F$3:$F$89,dekrety!$C$3:$C$89,B113,dekrety!$B$3:$B$89,"BO")</f>
        <v>0</v>
      </c>
      <c r="E113" s="53">
        <f>SUMIFS(dekrety!$E$3:$E$89,dekrety!$C$3:$C$89,B113,dekrety!$B$3:$B$89,"&lt;&gt;BO")</f>
        <v>0</v>
      </c>
      <c r="F113" s="53">
        <f>SUMIFS(dekrety!$F$3:$F$89,dekrety!$C$3:$C$89,B113,dekrety!$B$3:$B$89,"&lt;&gt;BO")</f>
        <v>0</v>
      </c>
      <c r="G113" s="52">
        <f t="shared" si="30"/>
        <v>0</v>
      </c>
      <c r="H113" s="52">
        <f t="shared" si="31"/>
        <v>0</v>
      </c>
    </row>
    <row r="114" spans="2:10" x14ac:dyDescent="0.3">
      <c r="B114" s="43" t="s">
        <v>121</v>
      </c>
      <c r="C114" s="53">
        <f>SUMIFS(dekrety!$E$3:$E$89,dekrety!$C$3:$C$89,B114,dekrety!$B$3:$B$89,"BO")</f>
        <v>0</v>
      </c>
      <c r="D114" s="53">
        <f>SUMIFS(dekrety!$F$3:$F$89,dekrety!$C$3:$C$89,B114,dekrety!$B$3:$B$89,"BO")</f>
        <v>0</v>
      </c>
      <c r="E114" s="53">
        <f>SUMIFS(dekrety!$E$3:$E$89,dekrety!$C$3:$C$89,B114,dekrety!$B$3:$B$89,"&lt;&gt;BO")</f>
        <v>0</v>
      </c>
      <c r="F114" s="53">
        <f>SUMIFS(dekrety!$F$3:$F$89,dekrety!$C$3:$C$89,B114,dekrety!$B$3:$B$89,"&lt;&gt;BO")</f>
        <v>0</v>
      </c>
      <c r="G114" s="52">
        <f t="shared" ref="G114" si="32">IF((E114+C114)&gt;(F114+D114),(E114+C114)-(F114+D114),0)</f>
        <v>0</v>
      </c>
      <c r="H114" s="52">
        <f t="shared" ref="H114" si="33">IF((F114+D114)&gt;(E114+C114),(F114+D114)-(E114+C114),0)</f>
        <v>0</v>
      </c>
    </row>
    <row r="115" spans="2:10" x14ac:dyDescent="0.3">
      <c r="B115" s="43" t="s">
        <v>119</v>
      </c>
      <c r="C115" s="53">
        <f>SUMIFS(dekrety!$E$3:$E$89,dekrety!$C$3:$C$89,B115,dekrety!$B$3:$B$89,"BO")</f>
        <v>0</v>
      </c>
      <c r="D115" s="53">
        <f>SUMIFS(dekrety!$F$3:$F$89,dekrety!$C$3:$C$89,B115,dekrety!$B$3:$B$89,"BO")</f>
        <v>0</v>
      </c>
      <c r="E115" s="53">
        <f>SUMIFS(dekrety!$E$3:$E$89,dekrety!$C$3:$C$89,B115,dekrety!$B$3:$B$89,"&lt;&gt;BO")</f>
        <v>0</v>
      </c>
      <c r="F115" s="53">
        <f>SUMIFS(dekrety!$F$3:$F$89,dekrety!$C$3:$C$89,B115,dekrety!$B$3:$B$89,"&lt;&gt;BO")</f>
        <v>0</v>
      </c>
      <c r="G115" s="52">
        <f t="shared" ref="G115" si="34">IF((E115+C115)&gt;(F115+D115),(E115+C115)-(F115+D115),0)</f>
        <v>0</v>
      </c>
      <c r="H115" s="52">
        <f t="shared" ref="H115" si="35">IF((F115+D115)&gt;(E115+C115),(F115+D115)-(E115+C115),0)</f>
        <v>0</v>
      </c>
      <c r="J115" s="33"/>
    </row>
    <row r="116" spans="2:10" x14ac:dyDescent="0.3">
      <c r="B116" s="43" t="s">
        <v>232</v>
      </c>
      <c r="C116" s="53">
        <f>SUMIFS(dekrety!$E$3:$E$89,dekrety!$C$3:$C$89,B116,dekrety!$B$3:$B$89,"BO")</f>
        <v>0</v>
      </c>
      <c r="D116" s="53">
        <f>SUMIFS(dekrety!$F$3:$F$89,dekrety!$C$3:$C$89,B116,dekrety!$B$3:$B$89,"BO")</f>
        <v>0</v>
      </c>
      <c r="E116" s="53">
        <f>SUMIFS(dekrety!$E$3:$E$89,dekrety!$C$3:$C$89,B116,dekrety!$B$3:$B$89,"&lt;&gt;BO")</f>
        <v>0</v>
      </c>
      <c r="F116" s="53">
        <f>SUMIFS(dekrety!$F$3:$F$89,dekrety!$C$3:$C$89,B116,dekrety!$B$3:$B$89,"&lt;&gt;BO")</f>
        <v>0</v>
      </c>
      <c r="G116" s="52">
        <f t="shared" ref="G116" si="36">IF((E116+C116)&gt;(F116+D116),(E116+C116)-(F116+D116),0)</f>
        <v>0</v>
      </c>
      <c r="H116" s="52">
        <f t="shared" ref="H116" si="37">IF((F116+D116)&gt;(E116+C116),(F116+D116)-(E116+C116),0)</f>
        <v>0</v>
      </c>
    </row>
    <row r="117" spans="2:10" x14ac:dyDescent="0.3">
      <c r="B117" s="43">
        <f>'plan kont'!B120</f>
        <v>640</v>
      </c>
      <c r="C117" s="53">
        <f>SUMIFS(dekrety!$E$3:$E$89,dekrety!$C$3:$C$89,B117,dekrety!$B$3:$B$89,"BO")</f>
        <v>0</v>
      </c>
      <c r="D117" s="53">
        <f>SUMIFS(dekrety!$F$3:$F$89,dekrety!$C$3:$C$89,B117,dekrety!$B$3:$B$89,"BO")</f>
        <v>0</v>
      </c>
      <c r="E117" s="53">
        <f>SUMIFS(dekrety!$E$3:$E$89,dekrety!$C$3:$C$89,B117,dekrety!$B$3:$B$89,"&lt;&gt;BO")</f>
        <v>0</v>
      </c>
      <c r="F117" s="53">
        <f>SUMIFS(dekrety!$F$3:$F$89,dekrety!$C$3:$C$89,B117,dekrety!$B$3:$B$89,"&lt;&gt;BO")</f>
        <v>0</v>
      </c>
      <c r="G117" s="52">
        <f t="shared" si="17"/>
        <v>0</v>
      </c>
      <c r="H117" s="52">
        <f t="shared" si="18"/>
        <v>0</v>
      </c>
      <c r="J117" s="33"/>
    </row>
    <row r="118" spans="2:10" x14ac:dyDescent="0.3">
      <c r="B118" s="43">
        <f>'plan kont'!B121</f>
        <v>641</v>
      </c>
      <c r="C118" s="53">
        <f>SUMIFS(dekrety!$E$3:$E$89,dekrety!$C$3:$C$89,B118,dekrety!$B$3:$B$89,"BO")</f>
        <v>0</v>
      </c>
      <c r="D118" s="53">
        <f>SUMIFS(dekrety!$F$3:$F$89,dekrety!$C$3:$C$89,B118,dekrety!$B$3:$B$89,"BO")</f>
        <v>0</v>
      </c>
      <c r="E118" s="53">
        <f>SUMIFS(dekrety!$E$3:$E$89,dekrety!$C$3:$C$89,B118,dekrety!$B$3:$B$89,"&lt;&gt;BO")</f>
        <v>0</v>
      </c>
      <c r="F118" s="53">
        <f>SUMIFS(dekrety!$F$3:$F$89,dekrety!$C$3:$C$89,B118,dekrety!$B$3:$B$89,"&lt;&gt;BO")</f>
        <v>0</v>
      </c>
      <c r="G118" s="52">
        <f t="shared" si="1"/>
        <v>0</v>
      </c>
      <c r="H118" s="52">
        <f t="shared" si="2"/>
        <v>0</v>
      </c>
    </row>
    <row r="119" spans="2:10" x14ac:dyDescent="0.3">
      <c r="B119" s="43">
        <f>'plan kont'!B122</f>
        <v>701</v>
      </c>
      <c r="C119" s="53">
        <f>SUMIFS(dekrety!$E$3:$E$89,dekrety!$C$3:$C$89,B119,dekrety!$B$3:$B$89,"BO")</f>
        <v>0</v>
      </c>
      <c r="D119" s="53">
        <f>SUMIFS(dekrety!$F$3:$F$89,dekrety!$C$3:$C$89,B119,dekrety!$B$3:$B$89,"BO")</f>
        <v>0</v>
      </c>
      <c r="E119" s="53">
        <f>SUMIFS(dekrety!$E$3:$E$89,dekrety!$C$3:$C$89,B119,dekrety!$B$3:$B$89,"&lt;&gt;BO")</f>
        <v>0</v>
      </c>
      <c r="F119" s="53">
        <f>SUMIFS(dekrety!$F$3:$F$89,dekrety!$C$3:$C$89,B119,dekrety!$B$3:$B$89,"&lt;&gt;BO")</f>
        <v>0</v>
      </c>
      <c r="G119" s="52">
        <f t="shared" si="1"/>
        <v>0</v>
      </c>
      <c r="H119" s="52">
        <f t="shared" si="2"/>
        <v>0</v>
      </c>
    </row>
    <row r="120" spans="2:10" x14ac:dyDescent="0.3">
      <c r="B120" s="43">
        <f>'plan kont'!B123</f>
        <v>711</v>
      </c>
      <c r="C120" s="53">
        <f>SUMIFS(dekrety!$E$3:$E$89,dekrety!$C$3:$C$89,B120,dekrety!$B$3:$B$89,"BO")</f>
        <v>0</v>
      </c>
      <c r="D120" s="53">
        <f>SUMIFS(dekrety!$F$3:$F$89,dekrety!$C$3:$C$89,B120,dekrety!$B$3:$B$89,"BO")</f>
        <v>0</v>
      </c>
      <c r="E120" s="53">
        <f>SUMIFS(dekrety!$E$3:$E$89,dekrety!$C$3:$C$89,B120,dekrety!$B$3:$B$89,"&lt;&gt;BO")</f>
        <v>0</v>
      </c>
      <c r="F120" s="53">
        <f>SUMIFS(dekrety!$F$3:$F$89,dekrety!$C$3:$C$89,B120,dekrety!$B$3:$B$89,"&lt;&gt;BO")</f>
        <v>0</v>
      </c>
      <c r="G120" s="52">
        <f t="shared" si="1"/>
        <v>0</v>
      </c>
      <c r="H120" s="52">
        <f t="shared" si="2"/>
        <v>0</v>
      </c>
    </row>
    <row r="121" spans="2:10" x14ac:dyDescent="0.3">
      <c r="B121" s="43">
        <f>'plan kont'!B124</f>
        <v>751</v>
      </c>
      <c r="C121" s="53">
        <f>SUMIFS(dekrety!$E$3:$E$89,dekrety!$C$3:$C$89,B121,dekrety!$B$3:$B$89,"BO")</f>
        <v>0</v>
      </c>
      <c r="D121" s="53">
        <f>SUMIFS(dekrety!$F$3:$F$89,dekrety!$C$3:$C$89,B121,dekrety!$B$3:$B$89,"BO")</f>
        <v>0</v>
      </c>
      <c r="E121" s="53">
        <f>SUMIFS(dekrety!$E$3:$E$89,dekrety!$C$3:$C$89,B121,dekrety!$B$3:$B$89,"&lt;&gt;BO")</f>
        <v>0</v>
      </c>
      <c r="F121" s="53">
        <f>SUMIFS(dekrety!$F$3:$F$89,dekrety!$C$3:$C$89,B121,dekrety!$B$3:$B$89,"&lt;&gt;BO")</f>
        <v>0</v>
      </c>
      <c r="G121" s="52">
        <f t="shared" ref="G121:G133" si="38">IF((E121+C121)&gt;(F121+D121),(E121+C121)-(F121+D121),0)</f>
        <v>0</v>
      </c>
      <c r="H121" s="52">
        <f t="shared" ref="H121:H133" si="39">IF((F121+D121)&gt;(E121+C121),(F121+D121)-(E121+C121),0)</f>
        <v>0</v>
      </c>
    </row>
    <row r="122" spans="2:10" x14ac:dyDescent="0.3">
      <c r="B122" s="43">
        <f>'plan kont'!B125</f>
        <v>755</v>
      </c>
      <c r="C122" s="53">
        <f>SUMIFS(dekrety!$E$3:$E$89,dekrety!$C$3:$C$89,B122,dekrety!$B$3:$B$89,"BO")</f>
        <v>0</v>
      </c>
      <c r="D122" s="53">
        <f>SUMIFS(dekrety!$F$3:$F$89,dekrety!$C$3:$C$89,B122,dekrety!$B$3:$B$89,"BO")</f>
        <v>0</v>
      </c>
      <c r="E122" s="53">
        <f>SUMIFS(dekrety!$E$3:$E$89,dekrety!$C$3:$C$89,B122,dekrety!$B$3:$B$89,"&lt;&gt;BO")</f>
        <v>0</v>
      </c>
      <c r="F122" s="53">
        <f>SUMIFS(dekrety!$F$3:$F$89,dekrety!$C$3:$C$89,B122,dekrety!$B$3:$B$89,"&lt;&gt;BO")</f>
        <v>0</v>
      </c>
      <c r="G122" s="52">
        <f t="shared" si="38"/>
        <v>0</v>
      </c>
      <c r="H122" s="52">
        <f t="shared" si="39"/>
        <v>0</v>
      </c>
    </row>
    <row r="123" spans="2:10" x14ac:dyDescent="0.3">
      <c r="B123" s="43">
        <f>'plan kont'!B126</f>
        <v>761</v>
      </c>
      <c r="C123" s="53">
        <f>SUMIFS(dekrety!$E$3:$E$89,dekrety!$C$3:$C$89,B123,dekrety!$B$3:$B$89,"BO")</f>
        <v>0</v>
      </c>
      <c r="D123" s="53">
        <f>SUMIFS(dekrety!$F$3:$F$89,dekrety!$C$3:$C$89,B123,dekrety!$B$3:$B$89,"BO")</f>
        <v>0</v>
      </c>
      <c r="E123" s="53">
        <f>SUMIFS(dekrety!$E$3:$E$89,dekrety!$C$3:$C$89,B123,dekrety!$B$3:$B$89,"&lt;&gt;BO")</f>
        <v>0</v>
      </c>
      <c r="F123" s="53">
        <f>SUMIFS(dekrety!$F$3:$F$89,dekrety!$C$3:$C$89,B123,dekrety!$B$3:$B$89,"&lt;&gt;BO")</f>
        <v>0</v>
      </c>
      <c r="G123" s="52">
        <f t="shared" si="38"/>
        <v>0</v>
      </c>
      <c r="H123" s="52">
        <f t="shared" si="39"/>
        <v>0</v>
      </c>
    </row>
    <row r="124" spans="2:10" x14ac:dyDescent="0.3">
      <c r="B124" s="43">
        <f>'plan kont'!B127</f>
        <v>765</v>
      </c>
      <c r="C124" s="53">
        <f>SUMIFS(dekrety!$E$3:$E$89,dekrety!$C$3:$C$89,B124,dekrety!$B$3:$B$89,"BO")</f>
        <v>0</v>
      </c>
      <c r="D124" s="53">
        <f>SUMIFS(dekrety!$F$3:$F$89,dekrety!$C$3:$C$89,B124,dekrety!$B$3:$B$89,"BO")</f>
        <v>0</v>
      </c>
      <c r="E124" s="53">
        <f>SUMIFS(dekrety!$E$3:$E$89,dekrety!$C$3:$C$89,B124,dekrety!$B$3:$B$89,"&lt;&gt;BO")</f>
        <v>0</v>
      </c>
      <c r="F124" s="53">
        <f>SUMIFS(dekrety!$F$3:$F$89,dekrety!$C$3:$C$89,B124,dekrety!$B$3:$B$89,"&lt;&gt;BO")</f>
        <v>0</v>
      </c>
      <c r="G124" s="52">
        <f t="shared" si="38"/>
        <v>0</v>
      </c>
      <c r="H124" s="52">
        <f t="shared" si="39"/>
        <v>0</v>
      </c>
    </row>
    <row r="125" spans="2:10" x14ac:dyDescent="0.3">
      <c r="B125" s="43">
        <f>'plan kont'!B128</f>
        <v>771</v>
      </c>
      <c r="C125" s="53">
        <f>SUMIFS(dekrety!$E$3:$E$89,dekrety!$C$3:$C$89,B125,dekrety!$B$3:$B$89,"BO")</f>
        <v>0</v>
      </c>
      <c r="D125" s="53">
        <f>SUMIFS(dekrety!$F$3:$F$89,dekrety!$C$3:$C$89,B125,dekrety!$B$3:$B$89,"BO")</f>
        <v>0</v>
      </c>
      <c r="E125" s="53">
        <f>SUMIFS(dekrety!$E$3:$E$89,dekrety!$C$3:$C$89,B125,dekrety!$B$3:$B$89,"&lt;&gt;BO")</f>
        <v>0</v>
      </c>
      <c r="F125" s="53">
        <f>SUMIFS(dekrety!$F$3:$F$89,dekrety!$C$3:$C$89,B125,dekrety!$B$3:$B$89,"&lt;&gt;BO")</f>
        <v>0</v>
      </c>
      <c r="G125" s="52">
        <f t="shared" si="38"/>
        <v>0</v>
      </c>
      <c r="H125" s="52">
        <f t="shared" si="39"/>
        <v>0</v>
      </c>
    </row>
    <row r="126" spans="2:10" x14ac:dyDescent="0.3">
      <c r="B126" s="43">
        <f>'plan kont'!B129</f>
        <v>775</v>
      </c>
      <c r="C126" s="53">
        <f>SUMIFS(dekrety!$E$3:$E$89,dekrety!$C$3:$C$89,B126,dekrety!$B$3:$B$89,"BO")</f>
        <v>0</v>
      </c>
      <c r="D126" s="53">
        <f>SUMIFS(dekrety!$F$3:$F$89,dekrety!$C$3:$C$89,B126,dekrety!$B$3:$B$89,"BO")</f>
        <v>0</v>
      </c>
      <c r="E126" s="53">
        <f>SUMIFS(dekrety!$E$3:$E$89,dekrety!$C$3:$C$89,B126,dekrety!$B$3:$B$89,"&lt;&gt;BO")</f>
        <v>0</v>
      </c>
      <c r="F126" s="53">
        <f>SUMIFS(dekrety!$F$3:$F$89,dekrety!$C$3:$C$89,B126,dekrety!$B$3:$B$89,"&lt;&gt;BO")</f>
        <v>0</v>
      </c>
      <c r="G126" s="52">
        <f t="shared" si="38"/>
        <v>0</v>
      </c>
      <c r="H126" s="52">
        <f t="shared" si="39"/>
        <v>0</v>
      </c>
    </row>
    <row r="127" spans="2:10" x14ac:dyDescent="0.3">
      <c r="B127" s="43">
        <f>'plan kont'!B130</f>
        <v>800</v>
      </c>
      <c r="C127" s="53">
        <f>SUMIFS(dekrety!$E$3:$E$89,dekrety!$C$3:$C$89,B127,dekrety!$B$3:$B$89,"BO")</f>
        <v>0</v>
      </c>
      <c r="D127" s="53">
        <f>SUMIFS(dekrety!$F$3:$F$89,dekrety!$C$3:$C$89,B127,dekrety!$B$3:$B$89,"BO")</f>
        <v>0</v>
      </c>
      <c r="E127" s="53">
        <f>SUMIFS(dekrety!$E$3:$E$89,dekrety!$C$3:$C$89,B127,dekrety!$B$3:$B$89,"&lt;&gt;BO")</f>
        <v>0</v>
      </c>
      <c r="F127" s="53">
        <f>SUMIFS(dekrety!$F$3:$F$89,dekrety!$C$3:$C$89,B127,dekrety!$B$3:$B$89,"&lt;&gt;BO")</f>
        <v>0</v>
      </c>
      <c r="G127" s="52">
        <f t="shared" si="38"/>
        <v>0</v>
      </c>
      <c r="H127" s="52">
        <f t="shared" si="39"/>
        <v>0</v>
      </c>
    </row>
    <row r="128" spans="2:10" x14ac:dyDescent="0.3">
      <c r="B128" s="43">
        <f>'plan kont'!B131</f>
        <v>810</v>
      </c>
      <c r="C128" s="53">
        <f>SUMIFS(dekrety!$E$3:$E$89,dekrety!$C$3:$C$89,B128,dekrety!$B$3:$B$89,"BO")</f>
        <v>0</v>
      </c>
      <c r="D128" s="53">
        <f>SUMIFS(dekrety!$F$3:$F$89,dekrety!$C$3:$C$89,B128,dekrety!$B$3:$B$89,"BO")</f>
        <v>0</v>
      </c>
      <c r="E128" s="53">
        <f>SUMIFS(dekrety!$E$3:$E$89,dekrety!$C$3:$C$89,B128,dekrety!$B$3:$B$89,"&lt;&gt;BO")</f>
        <v>0</v>
      </c>
      <c r="F128" s="53">
        <f>SUMIFS(dekrety!$F$3:$F$89,dekrety!$C$3:$C$89,B128,dekrety!$B$3:$B$89,"&lt;&gt;BO")</f>
        <v>0</v>
      </c>
      <c r="G128" s="52">
        <f t="shared" si="38"/>
        <v>0</v>
      </c>
      <c r="H128" s="52">
        <f t="shared" si="39"/>
        <v>0</v>
      </c>
    </row>
    <row r="129" spans="2:10" x14ac:dyDescent="0.3">
      <c r="B129" s="43">
        <f>'plan kont'!B132</f>
        <v>820</v>
      </c>
      <c r="C129" s="53">
        <f>SUMIFS(dekrety!$E$3:$E$89,dekrety!$C$3:$C$89,B129,dekrety!$B$3:$B$89,"BO")</f>
        <v>0</v>
      </c>
      <c r="D129" s="53">
        <f>SUMIFS(dekrety!$F$3:$F$89,dekrety!$C$3:$C$89,B129,dekrety!$B$3:$B$89,"BO")</f>
        <v>0</v>
      </c>
      <c r="E129" s="53">
        <f>SUMIFS(dekrety!$E$3:$E$89,dekrety!$C$3:$C$89,B129,dekrety!$B$3:$B$89,"&lt;&gt;BO")</f>
        <v>0</v>
      </c>
      <c r="F129" s="53">
        <f>SUMIFS(dekrety!$F$3:$F$89,dekrety!$C$3:$C$89,B129,dekrety!$B$3:$B$89,"&lt;&gt;BO")</f>
        <v>0</v>
      </c>
      <c r="G129" s="52">
        <f t="shared" si="38"/>
        <v>0</v>
      </c>
      <c r="H129" s="52">
        <f t="shared" si="39"/>
        <v>0</v>
      </c>
    </row>
    <row r="130" spans="2:10" x14ac:dyDescent="0.3">
      <c r="B130" s="43">
        <f>'plan kont'!B133</f>
        <v>830</v>
      </c>
      <c r="C130" s="53">
        <f>SUMIFS(dekrety!$E$3:$E$89,dekrety!$C$3:$C$89,B130,dekrety!$B$3:$B$89,"BO")</f>
        <v>0</v>
      </c>
      <c r="D130" s="53">
        <f>SUMIFS(dekrety!$F$3:$F$89,dekrety!$C$3:$C$89,B130,dekrety!$B$3:$B$89,"BO")</f>
        <v>0</v>
      </c>
      <c r="E130" s="53">
        <f>SUMIFS(dekrety!$E$3:$E$89,dekrety!$C$3:$C$89,B130,dekrety!$B$3:$B$89,"&lt;&gt;BO")</f>
        <v>0</v>
      </c>
      <c r="F130" s="53">
        <f>SUMIFS(dekrety!$F$3:$F$89,dekrety!$C$3:$C$89,B130,dekrety!$B$3:$B$89,"&lt;&gt;BO")</f>
        <v>0</v>
      </c>
      <c r="G130" s="52">
        <f t="shared" si="38"/>
        <v>0</v>
      </c>
      <c r="H130" s="52">
        <f t="shared" si="39"/>
        <v>0</v>
      </c>
    </row>
    <row r="131" spans="2:10" x14ac:dyDescent="0.3">
      <c r="B131" s="43" t="str">
        <f>'plan kont'!B134</f>
        <v>840</v>
      </c>
      <c r="C131" s="53">
        <f>SUMIFS(dekrety!$E$3:$E$89,dekrety!$C$3:$C$89,B131,dekrety!$B$3:$B$89,"BO")</f>
        <v>0</v>
      </c>
      <c r="D131" s="53">
        <f>SUMIFS(dekrety!$F$3:$F$89,dekrety!$C$3:$C$89,B131,dekrety!$B$3:$B$89,"BO")</f>
        <v>0</v>
      </c>
      <c r="E131" s="53">
        <f>SUMIFS(dekrety!$E$3:$E$89,dekrety!$C$3:$C$89,B131,dekrety!$B$3:$B$89,"&lt;&gt;BO")</f>
        <v>0</v>
      </c>
      <c r="F131" s="53">
        <f>SUMIFS(dekrety!$F$3:$F$89,dekrety!$C$3:$C$89,B131,dekrety!$B$3:$B$89,"&lt;&gt;BO")</f>
        <v>0</v>
      </c>
      <c r="G131" s="52">
        <f t="shared" si="38"/>
        <v>0</v>
      </c>
      <c r="H131" s="52">
        <f t="shared" si="39"/>
        <v>0</v>
      </c>
    </row>
    <row r="132" spans="2:10" x14ac:dyDescent="0.3">
      <c r="B132" s="43" t="str">
        <f>'plan kont'!B135</f>
        <v>860</v>
      </c>
      <c r="C132" s="53">
        <f>SUMIFS(dekrety!$E$3:$E$89,dekrety!$C$3:$C$89,B132,dekrety!$B$3:$B$89,"BO")</f>
        <v>0</v>
      </c>
      <c r="D132" s="53">
        <f>SUMIFS(dekrety!$F$3:$F$89,dekrety!$C$3:$C$89,B132,dekrety!$B$3:$B$89,"BO")</f>
        <v>0</v>
      </c>
      <c r="E132" s="53">
        <f>SUMIFS(dekrety!$E$3:$E$89,dekrety!$C$3:$C$89,B132,dekrety!$B$3:$B$89,"&lt;&gt;BO")</f>
        <v>0</v>
      </c>
      <c r="F132" s="53">
        <f>SUMIFS(dekrety!$F$3:$F$89,dekrety!$C$3:$C$89,B132,dekrety!$B$3:$B$89,"&lt;&gt;BO")</f>
        <v>0</v>
      </c>
      <c r="G132" s="52">
        <f t="shared" si="38"/>
        <v>0</v>
      </c>
      <c r="H132" s="52">
        <f t="shared" si="39"/>
        <v>0</v>
      </c>
    </row>
    <row r="133" spans="2:10" ht="15" thickBot="1" x14ac:dyDescent="0.35">
      <c r="B133" s="43">
        <f>'plan kont'!B136</f>
        <v>870</v>
      </c>
      <c r="C133" s="53">
        <f>SUMIFS(dekrety!$E$3:$E$89,dekrety!$C$3:$C$89,B133,dekrety!$B$3:$B$89,"BO")</f>
        <v>0</v>
      </c>
      <c r="D133" s="53">
        <f>SUMIFS(dekrety!$F$3:$F$89,dekrety!$C$3:$C$89,B133,dekrety!$B$3:$B$89,"BO")</f>
        <v>0</v>
      </c>
      <c r="E133" s="53">
        <f>SUMIFS(dekrety!$E$3:$E$89,dekrety!$C$3:$C$89,B133,dekrety!$B$3:$B$89,"&lt;&gt;BO")</f>
        <v>0</v>
      </c>
      <c r="F133" s="53">
        <f>SUMIFS(dekrety!$F$3:$F$89,dekrety!$C$3:$C$89,B133,dekrety!$B$3:$B$89,"&lt;&gt;BO")</f>
        <v>0</v>
      </c>
      <c r="G133" s="52">
        <f t="shared" si="38"/>
        <v>0</v>
      </c>
      <c r="H133" s="52">
        <f t="shared" si="39"/>
        <v>0</v>
      </c>
    </row>
    <row r="134" spans="2:10" ht="15" thickBot="1" x14ac:dyDescent="0.35">
      <c r="B134" s="65" t="s">
        <v>3</v>
      </c>
      <c r="C134" s="66">
        <f>C4+C10+C11+C12+C18+C19+C20+C21+C22+C23+C24+C25+C26+C32+C46+C56+C59+C60+C61+C65+C66+C67+C68+C69+C70+C73+C81+C93+C96+C100+C104+C107+C117+C118+C119+C120+C121+C122+C123+C124+C125+C126+C127+C128+C129+C130+C131+C132+C133+C115</f>
        <v>0</v>
      </c>
      <c r="D134" s="66">
        <f>D4+D10+D11+D12+D18+D19+D20+D21+D22+D23+D24+D25+D26+D32+D46+D56+D59+D60+D61+D65+D66+D67+D68+D69+D70+D73+D81+D93+D96+D100+D104+D107+D117+D118+D119+D120+D121+D122+D123+D124+D125+D126+D127+D128+D129+D130+D131+D132+D133+D116</f>
        <v>0</v>
      </c>
      <c r="E134" s="66">
        <f>E4+E10+E11+E12+E18+E19+E20+E21+E22+E23+E24+E25+E26+E32+E46+E56+E59+E60+E61+E65+E66+E67+E68+E69+E70+E73+E81+E93+E96+E100+E104+E107+E117+E118+E119+E120+E121+E122+E123+E124+E125+E126+E127+E128+E129+E130+E131+E132+E133+E116+E113+E112+E111+E110+E109+E115+E114</f>
        <v>0</v>
      </c>
      <c r="F134" s="66">
        <f>F4+F10+F11+F12+F18+F19+F20+F21+F22+F23+F24+F25+F26+F32+F46+F56+F59+F60+F61+F65+F66+F67+F68+F69+F70+F73+F81+F93+F96+F100+F104+F107+F117+F118+F119+F120+F121+F122+F123+F124+F125+F126+F127+F128+F129+F130+F131+F132+F133+F116+F113+F112+F111+F110+F109+F115+F114</f>
        <v>0</v>
      </c>
      <c r="G134" s="66">
        <f t="shared" ref="G134:H134" si="40">G4+G10+G11+G12+G18+G19+G20+G21+G22+G23+G24+G25+G26+G32+G46+G56+G59+G60+G61+G65+G66+G67+G68+G69+G70+G73+G81+G93+G96+G100+G104+G107+G117+G118+G119+G120+G121+G122+G123+G124+G125+G126+G127+G128+G129+G130+G131+G132+G133+G116+G113+G112+G111+G110+G109+G115</f>
        <v>0</v>
      </c>
      <c r="H134" s="66">
        <f t="shared" si="40"/>
        <v>0</v>
      </c>
      <c r="J134" s="33"/>
    </row>
    <row r="135" spans="2:10" x14ac:dyDescent="0.3">
      <c r="F135" s="33"/>
    </row>
    <row r="136" spans="2:10" x14ac:dyDescent="0.3">
      <c r="C136" s="33"/>
      <c r="J136" s="33"/>
    </row>
  </sheetData>
  <sheetProtection algorithmName="SHA-512" hashValue="LivmY/oAjalE8HGmlB3nT0zrwMoDv69e+sGP5ZCTnXFRx48XTk7UJurvEyBdz515y45HYQf7ZBnokvQ59RtBbQ==" saltValue="Z/1EHvNBoxY1BOYvn7KtAw==" spinCount="100000" sheet="1" objects="1" scenarios="1"/>
  <mergeCells count="1">
    <mergeCell ref="B2:H2"/>
  </mergeCells>
  <conditionalFormatting sqref="I3:J3">
    <cfRule type="cellIs" dxfId="37" priority="3" operator="equal">
      <formula>"błąd"</formula>
    </cfRule>
    <cfRule type="cellIs" dxfId="36" priority="4" operator="equal">
      <formula>"ok"</formula>
    </cfRule>
  </conditionalFormatting>
  <pageMargins left="0.7" right="0.7" top="0.75" bottom="0.75" header="0.3" footer="0.3"/>
  <pageSetup paperSize="9"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B1:C136"/>
  <sheetViews>
    <sheetView showGridLines="0" workbookViewId="0">
      <selection activeCell="C47" sqref="C47"/>
    </sheetView>
  </sheetViews>
  <sheetFormatPr defaultRowHeight="14.4" x14ac:dyDescent="0.3"/>
  <cols>
    <col min="2" max="2" width="9.44140625" style="69" customWidth="1"/>
    <col min="3" max="3" width="44.77734375" customWidth="1"/>
    <col min="7" max="7" width="16.77734375" bestFit="1" customWidth="1"/>
  </cols>
  <sheetData>
    <row r="1" spans="2:3" ht="18" x14ac:dyDescent="0.35">
      <c r="B1" s="97" t="s">
        <v>149</v>
      </c>
      <c r="C1" s="97"/>
    </row>
    <row r="2" spans="2:3" ht="13.8" customHeight="1" thickBot="1" x14ac:dyDescent="0.35">
      <c r="B2" s="46" t="s">
        <v>13</v>
      </c>
      <c r="C2" s="47" t="s">
        <v>14</v>
      </c>
    </row>
    <row r="3" spans="2:3" x14ac:dyDescent="0.3">
      <c r="B3" s="67" t="s">
        <v>94</v>
      </c>
      <c r="C3" s="9" t="s">
        <v>95</v>
      </c>
    </row>
    <row r="4" spans="2:3" x14ac:dyDescent="0.3">
      <c r="B4" s="68" t="s">
        <v>15</v>
      </c>
      <c r="C4" s="8" t="s">
        <v>16</v>
      </c>
    </row>
    <row r="5" spans="2:3" x14ac:dyDescent="0.3">
      <c r="B5" s="68" t="s">
        <v>17</v>
      </c>
      <c r="C5" s="8" t="s">
        <v>18</v>
      </c>
    </row>
    <row r="6" spans="2:3" x14ac:dyDescent="0.3">
      <c r="B6" s="68" t="s">
        <v>19</v>
      </c>
      <c r="C6" s="8" t="s">
        <v>20</v>
      </c>
    </row>
    <row r="7" spans="2:3" x14ac:dyDescent="0.3">
      <c r="B7" s="68" t="s">
        <v>21</v>
      </c>
      <c r="C7" s="8" t="s">
        <v>22</v>
      </c>
    </row>
    <row r="8" spans="2:3" x14ac:dyDescent="0.3">
      <c r="B8" s="68" t="s">
        <v>23</v>
      </c>
      <c r="C8" s="8" t="s">
        <v>24</v>
      </c>
    </row>
    <row r="9" spans="2:3" x14ac:dyDescent="0.3">
      <c r="B9" s="68" t="s">
        <v>87</v>
      </c>
      <c r="C9" s="8" t="s">
        <v>25</v>
      </c>
    </row>
    <row r="10" spans="2:3" x14ac:dyDescent="0.3">
      <c r="B10" s="68" t="s">
        <v>88</v>
      </c>
      <c r="C10" s="8" t="s">
        <v>26</v>
      </c>
    </row>
    <row r="11" spans="2:3" x14ac:dyDescent="0.3">
      <c r="B11" s="68" t="s">
        <v>96</v>
      </c>
      <c r="C11" s="8" t="s">
        <v>97</v>
      </c>
    </row>
    <row r="12" spans="2:3" x14ac:dyDescent="0.3">
      <c r="B12" s="68" t="s">
        <v>27</v>
      </c>
      <c r="C12" s="8" t="s">
        <v>28</v>
      </c>
    </row>
    <row r="13" spans="2:3" x14ac:dyDescent="0.3">
      <c r="B13" s="68" t="s">
        <v>29</v>
      </c>
      <c r="C13" s="8" t="s">
        <v>30</v>
      </c>
    </row>
    <row r="14" spans="2:3" x14ac:dyDescent="0.3">
      <c r="B14" s="68" t="s">
        <v>31</v>
      </c>
      <c r="C14" s="8" t="s">
        <v>32</v>
      </c>
    </row>
    <row r="15" spans="2:3" x14ac:dyDescent="0.3">
      <c r="B15" s="68" t="s">
        <v>33</v>
      </c>
      <c r="C15" s="8" t="s">
        <v>34</v>
      </c>
    </row>
    <row r="16" spans="2:3" x14ac:dyDescent="0.3">
      <c r="B16" s="68" t="s">
        <v>35</v>
      </c>
      <c r="C16" s="8" t="s">
        <v>36</v>
      </c>
    </row>
    <row r="17" spans="2:3" x14ac:dyDescent="0.3">
      <c r="B17" s="68" t="s">
        <v>89</v>
      </c>
      <c r="C17" s="8" t="s">
        <v>37</v>
      </c>
    </row>
    <row r="18" spans="2:3" x14ac:dyDescent="0.3">
      <c r="B18" s="68">
        <v>100</v>
      </c>
      <c r="C18" s="8" t="s">
        <v>38</v>
      </c>
    </row>
    <row r="19" spans="2:3" x14ac:dyDescent="0.3">
      <c r="B19" s="68" t="s">
        <v>130</v>
      </c>
      <c r="C19" s="31" t="s">
        <v>131</v>
      </c>
    </row>
    <row r="20" spans="2:3" x14ac:dyDescent="0.3">
      <c r="B20" s="68">
        <v>130</v>
      </c>
      <c r="C20" s="8" t="s">
        <v>39</v>
      </c>
    </row>
    <row r="21" spans="2:3" x14ac:dyDescent="0.3">
      <c r="B21" s="68">
        <v>131</v>
      </c>
      <c r="C21" s="35" t="s">
        <v>144</v>
      </c>
    </row>
    <row r="22" spans="2:3" x14ac:dyDescent="0.3">
      <c r="B22" s="68" t="s">
        <v>129</v>
      </c>
      <c r="C22" s="59" t="s">
        <v>229</v>
      </c>
    </row>
    <row r="23" spans="2:3" x14ac:dyDescent="0.3">
      <c r="B23" s="68" t="s">
        <v>132</v>
      </c>
      <c r="C23" s="31" t="s">
        <v>133</v>
      </c>
    </row>
    <row r="24" spans="2:3" x14ac:dyDescent="0.3">
      <c r="B24" s="68">
        <v>149</v>
      </c>
      <c r="C24" s="8" t="s">
        <v>40</v>
      </c>
    </row>
    <row r="25" spans="2:3" x14ac:dyDescent="0.3">
      <c r="B25" s="68">
        <v>201</v>
      </c>
      <c r="C25" s="70" t="s">
        <v>41</v>
      </c>
    </row>
    <row r="26" spans="2:3" x14ac:dyDescent="0.3">
      <c r="B26" s="68" t="s">
        <v>93</v>
      </c>
      <c r="C26" s="70" t="s">
        <v>253</v>
      </c>
    </row>
    <row r="27" spans="2:3" x14ac:dyDescent="0.3">
      <c r="B27" s="68" t="s">
        <v>103</v>
      </c>
      <c r="C27" s="70" t="s">
        <v>254</v>
      </c>
    </row>
    <row r="28" spans="2:3" x14ac:dyDescent="0.3">
      <c r="B28" s="68" t="s">
        <v>104</v>
      </c>
      <c r="C28" s="72" t="s">
        <v>257</v>
      </c>
    </row>
    <row r="29" spans="2:3" x14ac:dyDescent="0.3">
      <c r="B29" s="68" t="s">
        <v>105</v>
      </c>
      <c r="C29" s="45" t="s">
        <v>147</v>
      </c>
    </row>
    <row r="30" spans="2:3" x14ac:dyDescent="0.3">
      <c r="B30" s="68" t="s">
        <v>111</v>
      </c>
      <c r="C30" s="45" t="s">
        <v>148</v>
      </c>
    </row>
    <row r="31" spans="2:3" x14ac:dyDescent="0.3">
      <c r="B31" s="68">
        <v>202</v>
      </c>
      <c r="C31" s="8" t="s">
        <v>42</v>
      </c>
    </row>
    <row r="32" spans="2:3" x14ac:dyDescent="0.3">
      <c r="B32" s="68" t="s">
        <v>106</v>
      </c>
      <c r="C32" s="72" t="s">
        <v>255</v>
      </c>
    </row>
    <row r="33" spans="2:3" x14ac:dyDescent="0.3">
      <c r="B33" s="68" t="s">
        <v>107</v>
      </c>
      <c r="C33" s="72" t="s">
        <v>256</v>
      </c>
    </row>
    <row r="34" spans="2:3" x14ac:dyDescent="0.3">
      <c r="B34" s="68" t="s">
        <v>108</v>
      </c>
      <c r="C34" s="72" t="s">
        <v>258</v>
      </c>
    </row>
    <row r="35" spans="2:3" x14ac:dyDescent="0.3">
      <c r="B35" s="68" t="s">
        <v>109</v>
      </c>
      <c r="C35" s="72" t="s">
        <v>259</v>
      </c>
    </row>
    <row r="36" spans="2:3" x14ac:dyDescent="0.3">
      <c r="B36" s="68" t="s">
        <v>110</v>
      </c>
      <c r="C36" s="72" t="s">
        <v>260</v>
      </c>
    </row>
    <row r="37" spans="2:3" x14ac:dyDescent="0.3">
      <c r="B37" s="68" t="s">
        <v>166</v>
      </c>
      <c r="C37" s="72" t="s">
        <v>261</v>
      </c>
    </row>
    <row r="38" spans="2:3" x14ac:dyDescent="0.3">
      <c r="B38" s="68" t="s">
        <v>169</v>
      </c>
      <c r="C38" s="55" t="s">
        <v>170</v>
      </c>
    </row>
    <row r="39" spans="2:3" x14ac:dyDescent="0.3">
      <c r="B39" s="68" t="s">
        <v>183</v>
      </c>
      <c r="C39" s="55" t="s">
        <v>184</v>
      </c>
    </row>
    <row r="40" spans="2:3" x14ac:dyDescent="0.3">
      <c r="B40" s="68" t="s">
        <v>185</v>
      </c>
      <c r="C40" s="55" t="s">
        <v>186</v>
      </c>
    </row>
    <row r="41" spans="2:3" x14ac:dyDescent="0.3">
      <c r="B41" s="68" t="s">
        <v>187</v>
      </c>
      <c r="C41" s="55" t="s">
        <v>188</v>
      </c>
    </row>
    <row r="42" spans="2:3" x14ac:dyDescent="0.3">
      <c r="B42" s="68" t="s">
        <v>189</v>
      </c>
      <c r="C42" s="55" t="s">
        <v>190</v>
      </c>
    </row>
    <row r="43" spans="2:3" x14ac:dyDescent="0.3">
      <c r="B43" s="68" t="s">
        <v>197</v>
      </c>
      <c r="C43" s="55" t="s">
        <v>198</v>
      </c>
    </row>
    <row r="44" spans="2:3" x14ac:dyDescent="0.3">
      <c r="B44" s="68" t="s">
        <v>215</v>
      </c>
      <c r="C44" s="55" t="s">
        <v>216</v>
      </c>
    </row>
    <row r="45" spans="2:3" x14ac:dyDescent="0.3">
      <c r="B45" s="68">
        <v>220</v>
      </c>
      <c r="C45" s="8" t="s">
        <v>43</v>
      </c>
    </row>
    <row r="46" spans="2:3" x14ac:dyDescent="0.3">
      <c r="B46" s="68" t="s">
        <v>44</v>
      </c>
      <c r="C46" s="8" t="s">
        <v>45</v>
      </c>
    </row>
    <row r="47" spans="2:3" x14ac:dyDescent="0.3">
      <c r="B47" s="68" t="s">
        <v>46</v>
      </c>
      <c r="C47" s="8" t="s">
        <v>47</v>
      </c>
    </row>
    <row r="48" spans="2:3" x14ac:dyDescent="0.3">
      <c r="B48" s="68" t="s">
        <v>100</v>
      </c>
      <c r="C48" s="38" t="s">
        <v>146</v>
      </c>
    </row>
    <row r="49" spans="2:3" x14ac:dyDescent="0.3">
      <c r="B49" s="68" t="s">
        <v>48</v>
      </c>
      <c r="C49" s="8" t="s">
        <v>49</v>
      </c>
    </row>
    <row r="50" spans="2:3" x14ac:dyDescent="0.3">
      <c r="B50" s="68" t="s">
        <v>50</v>
      </c>
      <c r="C50" s="8" t="s">
        <v>51</v>
      </c>
    </row>
    <row r="51" spans="2:3" x14ac:dyDescent="0.3">
      <c r="B51" s="68" t="s">
        <v>52</v>
      </c>
      <c r="C51" s="8" t="s">
        <v>53</v>
      </c>
    </row>
    <row r="52" spans="2:3" x14ac:dyDescent="0.3">
      <c r="B52" s="68" t="s">
        <v>54</v>
      </c>
      <c r="C52" s="8" t="s">
        <v>55</v>
      </c>
    </row>
    <row r="53" spans="2:3" x14ac:dyDescent="0.3">
      <c r="B53" s="68" t="s">
        <v>138</v>
      </c>
      <c r="C53" s="32" t="s">
        <v>139</v>
      </c>
    </row>
    <row r="54" spans="2:3" x14ac:dyDescent="0.3">
      <c r="B54" s="68" t="s">
        <v>207</v>
      </c>
      <c r="C54" s="55" t="s">
        <v>208</v>
      </c>
    </row>
    <row r="55" spans="2:3" ht="13.8" customHeight="1" x14ac:dyDescent="0.3">
      <c r="B55" s="68" t="s">
        <v>101</v>
      </c>
      <c r="C55" s="8" t="s">
        <v>102</v>
      </c>
    </row>
    <row r="56" spans="2:3" x14ac:dyDescent="0.3">
      <c r="B56" s="68" t="s">
        <v>56</v>
      </c>
      <c r="C56" s="8" t="s">
        <v>57</v>
      </c>
    </row>
    <row r="57" spans="2:3" x14ac:dyDescent="0.3">
      <c r="B57" s="68" t="s">
        <v>58</v>
      </c>
      <c r="C57" s="8" t="s">
        <v>59</v>
      </c>
    </row>
    <row r="58" spans="2:3" x14ac:dyDescent="0.3">
      <c r="B58" s="68">
        <v>224</v>
      </c>
      <c r="C58" s="8" t="s">
        <v>60</v>
      </c>
    </row>
    <row r="59" spans="2:3" x14ac:dyDescent="0.3">
      <c r="B59" s="68" t="s">
        <v>245</v>
      </c>
      <c r="C59" s="70" t="s">
        <v>249</v>
      </c>
    </row>
    <row r="60" spans="2:3" x14ac:dyDescent="0.3">
      <c r="B60" s="68" t="s">
        <v>246</v>
      </c>
      <c r="C60" s="70" t="s">
        <v>250</v>
      </c>
    </row>
    <row r="61" spans="2:3" x14ac:dyDescent="0.3">
      <c r="B61" s="68" t="s">
        <v>247</v>
      </c>
      <c r="C61" s="70" t="s">
        <v>251</v>
      </c>
    </row>
    <row r="62" spans="2:3" x14ac:dyDescent="0.3">
      <c r="B62" s="68" t="s">
        <v>248</v>
      </c>
      <c r="C62" s="70" t="s">
        <v>252</v>
      </c>
    </row>
    <row r="63" spans="2:3" x14ac:dyDescent="0.3">
      <c r="B63" s="68">
        <v>230</v>
      </c>
      <c r="C63" s="8" t="s">
        <v>61</v>
      </c>
    </row>
    <row r="64" spans="2:3" x14ac:dyDescent="0.3">
      <c r="B64" s="68">
        <v>234</v>
      </c>
      <c r="C64" s="34" t="s">
        <v>62</v>
      </c>
    </row>
    <row r="65" spans="2:3" x14ac:dyDescent="0.3">
      <c r="B65" s="68" t="s">
        <v>140</v>
      </c>
      <c r="C65" s="34" t="s">
        <v>141</v>
      </c>
    </row>
    <row r="66" spans="2:3" x14ac:dyDescent="0.3">
      <c r="B66" s="68" t="s">
        <v>150</v>
      </c>
      <c r="C66" s="48" t="s">
        <v>152</v>
      </c>
    </row>
    <row r="67" spans="2:3" x14ac:dyDescent="0.3">
      <c r="B67" s="68" t="s">
        <v>151</v>
      </c>
      <c r="C67" s="48" t="s">
        <v>153</v>
      </c>
    </row>
    <row r="68" spans="2:3" x14ac:dyDescent="0.3">
      <c r="B68" s="68" t="s">
        <v>127</v>
      </c>
      <c r="C68" s="31" t="s">
        <v>128</v>
      </c>
    </row>
    <row r="69" spans="2:3" x14ac:dyDescent="0.3">
      <c r="B69" s="68" t="s">
        <v>142</v>
      </c>
      <c r="C69" s="34" t="s">
        <v>143</v>
      </c>
    </row>
    <row r="70" spans="2:3" x14ac:dyDescent="0.3">
      <c r="B70" s="68">
        <v>301</v>
      </c>
      <c r="C70" s="8" t="s">
        <v>63</v>
      </c>
    </row>
    <row r="71" spans="2:3" x14ac:dyDescent="0.3">
      <c r="B71" s="68">
        <v>310</v>
      </c>
      <c r="C71" s="8" t="s">
        <v>64</v>
      </c>
    </row>
    <row r="72" spans="2:3" x14ac:dyDescent="0.3">
      <c r="B72" s="68">
        <v>330</v>
      </c>
      <c r="C72" s="8" t="s">
        <v>65</v>
      </c>
    </row>
    <row r="73" spans="2:3" x14ac:dyDescent="0.3">
      <c r="B73" s="68" t="s">
        <v>117</v>
      </c>
      <c r="C73" s="28" t="s">
        <v>118</v>
      </c>
    </row>
    <row r="74" spans="2:3" x14ac:dyDescent="0.3">
      <c r="B74" s="68">
        <v>401</v>
      </c>
      <c r="C74" s="8" t="s">
        <v>66</v>
      </c>
    </row>
    <row r="75" spans="2:3" x14ac:dyDescent="0.3">
      <c r="B75" s="68" t="s">
        <v>154</v>
      </c>
      <c r="C75" s="55" t="s">
        <v>157</v>
      </c>
    </row>
    <row r="76" spans="2:3" x14ac:dyDescent="0.3">
      <c r="B76" s="68" t="s">
        <v>158</v>
      </c>
      <c r="C76" s="55" t="s">
        <v>159</v>
      </c>
    </row>
    <row r="77" spans="2:3" x14ac:dyDescent="0.3">
      <c r="B77" s="68">
        <v>402</v>
      </c>
      <c r="C77" s="8" t="s">
        <v>67</v>
      </c>
    </row>
    <row r="78" spans="2:3" x14ac:dyDescent="0.3">
      <c r="B78" s="68" t="s">
        <v>155</v>
      </c>
      <c r="C78" s="55" t="s">
        <v>156</v>
      </c>
    </row>
    <row r="79" spans="2:3" x14ac:dyDescent="0.3">
      <c r="B79" s="68" t="s">
        <v>160</v>
      </c>
      <c r="C79" s="55" t="s">
        <v>161</v>
      </c>
    </row>
    <row r="80" spans="2:3" x14ac:dyDescent="0.3">
      <c r="B80" s="68" t="s">
        <v>162</v>
      </c>
      <c r="C80" s="55" t="s">
        <v>163</v>
      </c>
    </row>
    <row r="81" spans="2:3" x14ac:dyDescent="0.3">
      <c r="B81" s="68" t="s">
        <v>164</v>
      </c>
      <c r="C81" s="55" t="s">
        <v>165</v>
      </c>
    </row>
    <row r="82" spans="2:3" x14ac:dyDescent="0.3">
      <c r="B82" s="68" t="s">
        <v>193</v>
      </c>
      <c r="C82" s="55" t="s">
        <v>194</v>
      </c>
    </row>
    <row r="83" spans="2:3" x14ac:dyDescent="0.3">
      <c r="B83" s="68" t="s">
        <v>213</v>
      </c>
      <c r="C83" s="55" t="s">
        <v>214</v>
      </c>
    </row>
    <row r="84" spans="2:3" x14ac:dyDescent="0.3">
      <c r="B84" s="68" t="s">
        <v>219</v>
      </c>
      <c r="C84" s="55" t="s">
        <v>220</v>
      </c>
    </row>
    <row r="85" spans="2:3" x14ac:dyDescent="0.3">
      <c r="B85" s="68">
        <v>403</v>
      </c>
      <c r="C85" s="8" t="s">
        <v>68</v>
      </c>
    </row>
    <row r="86" spans="2:3" x14ac:dyDescent="0.3">
      <c r="B86" s="68" t="s">
        <v>171</v>
      </c>
      <c r="C86" s="55" t="s">
        <v>172</v>
      </c>
    </row>
    <row r="87" spans="2:3" x14ac:dyDescent="0.3">
      <c r="B87" s="68" t="s">
        <v>173</v>
      </c>
      <c r="C87" s="55" t="s">
        <v>174</v>
      </c>
    </row>
    <row r="88" spans="2:3" x14ac:dyDescent="0.3">
      <c r="B88" s="68" t="s">
        <v>179</v>
      </c>
      <c r="C88" s="55" t="s">
        <v>180</v>
      </c>
    </row>
    <row r="89" spans="2:3" x14ac:dyDescent="0.3">
      <c r="B89" s="68" t="s">
        <v>181</v>
      </c>
      <c r="C89" s="55" t="s">
        <v>182</v>
      </c>
    </row>
    <row r="90" spans="2:3" x14ac:dyDescent="0.3">
      <c r="B90" s="68" t="s">
        <v>196</v>
      </c>
      <c r="C90" s="55" t="s">
        <v>195</v>
      </c>
    </row>
    <row r="91" spans="2:3" x14ac:dyDescent="0.3">
      <c r="B91" s="68" t="s">
        <v>199</v>
      </c>
      <c r="C91" s="55" t="s">
        <v>200</v>
      </c>
    </row>
    <row r="92" spans="2:3" x14ac:dyDescent="0.3">
      <c r="B92" s="68" t="s">
        <v>217</v>
      </c>
      <c r="C92" s="55" t="s">
        <v>218</v>
      </c>
    </row>
    <row r="93" spans="2:3" x14ac:dyDescent="0.3">
      <c r="B93" s="68" t="s">
        <v>221</v>
      </c>
      <c r="C93" s="55" t="s">
        <v>222</v>
      </c>
    </row>
    <row r="94" spans="2:3" x14ac:dyDescent="0.3">
      <c r="B94" s="68" t="s">
        <v>223</v>
      </c>
      <c r="C94" s="55" t="s">
        <v>224</v>
      </c>
    </row>
    <row r="95" spans="2:3" x14ac:dyDescent="0.3">
      <c r="B95" s="68" t="s">
        <v>227</v>
      </c>
      <c r="C95" s="59" t="s">
        <v>228</v>
      </c>
    </row>
    <row r="96" spans="2:3" x14ac:dyDescent="0.3">
      <c r="B96" s="68" t="s">
        <v>234</v>
      </c>
      <c r="C96" s="60" t="s">
        <v>235</v>
      </c>
    </row>
    <row r="97" spans="2:3" x14ac:dyDescent="0.3">
      <c r="B97" s="68">
        <v>404</v>
      </c>
      <c r="C97" s="8" t="s">
        <v>69</v>
      </c>
    </row>
    <row r="98" spans="2:3" x14ac:dyDescent="0.3">
      <c r="B98" s="68" t="s">
        <v>175</v>
      </c>
      <c r="C98" s="55" t="s">
        <v>176</v>
      </c>
    </row>
    <row r="99" spans="2:3" x14ac:dyDescent="0.3">
      <c r="B99" s="68" t="s">
        <v>177</v>
      </c>
      <c r="C99" s="55" t="s">
        <v>178</v>
      </c>
    </row>
    <row r="100" spans="2:3" x14ac:dyDescent="0.3">
      <c r="B100" s="68">
        <v>405</v>
      </c>
      <c r="C100" s="8" t="s">
        <v>70</v>
      </c>
    </row>
    <row r="101" spans="2:3" x14ac:dyDescent="0.3">
      <c r="B101" s="68" t="s">
        <v>201</v>
      </c>
      <c r="C101" s="55" t="s">
        <v>202</v>
      </c>
    </row>
    <row r="102" spans="2:3" x14ac:dyDescent="0.3">
      <c r="B102" s="68" t="s">
        <v>203</v>
      </c>
      <c r="C102" s="55" t="s">
        <v>204</v>
      </c>
    </row>
    <row r="103" spans="2:3" x14ac:dyDescent="0.3">
      <c r="B103" s="68" t="s">
        <v>211</v>
      </c>
      <c r="C103" s="55" t="s">
        <v>212</v>
      </c>
    </row>
    <row r="104" spans="2:3" x14ac:dyDescent="0.3">
      <c r="B104" s="68" t="s">
        <v>230</v>
      </c>
      <c r="C104" s="59" t="s">
        <v>231</v>
      </c>
    </row>
    <row r="105" spans="2:3" x14ac:dyDescent="0.3">
      <c r="B105" s="68" t="s">
        <v>134</v>
      </c>
      <c r="C105" s="32" t="s">
        <v>135</v>
      </c>
    </row>
    <row r="106" spans="2:3" x14ac:dyDescent="0.3">
      <c r="B106" s="68" t="s">
        <v>167</v>
      </c>
      <c r="C106" s="55" t="s">
        <v>168</v>
      </c>
    </row>
    <row r="107" spans="2:3" x14ac:dyDescent="0.3">
      <c r="B107" s="68" t="s">
        <v>205</v>
      </c>
      <c r="C107" s="55" t="s">
        <v>206</v>
      </c>
    </row>
    <row r="108" spans="2:3" x14ac:dyDescent="0.3">
      <c r="B108" s="68" t="s">
        <v>209</v>
      </c>
      <c r="C108" s="55" t="s">
        <v>210</v>
      </c>
    </row>
    <row r="109" spans="2:3" x14ac:dyDescent="0.3">
      <c r="B109" s="68">
        <v>407</v>
      </c>
      <c r="C109" s="8" t="s">
        <v>71</v>
      </c>
    </row>
    <row r="110" spans="2:3" x14ac:dyDescent="0.3">
      <c r="B110" s="68">
        <v>408</v>
      </c>
      <c r="C110" s="34" t="s">
        <v>72</v>
      </c>
    </row>
    <row r="111" spans="2:3" x14ac:dyDescent="0.3">
      <c r="B111" s="68" t="s">
        <v>225</v>
      </c>
      <c r="C111" s="55" t="s">
        <v>226</v>
      </c>
    </row>
    <row r="112" spans="2:3" x14ac:dyDescent="0.3">
      <c r="B112" s="68" t="s">
        <v>237</v>
      </c>
      <c r="C112" s="60" t="s">
        <v>240</v>
      </c>
    </row>
    <row r="113" spans="2:3" x14ac:dyDescent="0.3">
      <c r="B113" s="68" t="s">
        <v>236</v>
      </c>
      <c r="C113" s="28" t="s">
        <v>123</v>
      </c>
    </row>
    <row r="114" spans="2:3" x14ac:dyDescent="0.3">
      <c r="B114" s="68" t="s">
        <v>243</v>
      </c>
      <c r="C114" s="60" t="s">
        <v>244</v>
      </c>
    </row>
    <row r="115" spans="2:3" x14ac:dyDescent="0.3">
      <c r="B115" s="68" t="s">
        <v>241</v>
      </c>
      <c r="C115" s="60" t="s">
        <v>242</v>
      </c>
    </row>
    <row r="116" spans="2:3" x14ac:dyDescent="0.3">
      <c r="B116" s="68" t="s">
        <v>238</v>
      </c>
      <c r="C116" s="60" t="s">
        <v>239</v>
      </c>
    </row>
    <row r="117" spans="2:3" x14ac:dyDescent="0.3">
      <c r="B117" s="68" t="s">
        <v>121</v>
      </c>
      <c r="C117" s="28" t="s">
        <v>122</v>
      </c>
    </row>
    <row r="118" spans="2:3" x14ac:dyDescent="0.3">
      <c r="B118" s="68" t="s">
        <v>119</v>
      </c>
      <c r="C118" s="28" t="s">
        <v>120</v>
      </c>
    </row>
    <row r="119" spans="2:3" x14ac:dyDescent="0.3">
      <c r="B119" s="68" t="s">
        <v>232</v>
      </c>
      <c r="C119" s="60" t="s">
        <v>233</v>
      </c>
    </row>
    <row r="120" spans="2:3" x14ac:dyDescent="0.3">
      <c r="B120" s="68">
        <v>640</v>
      </c>
      <c r="C120" s="8" t="s">
        <v>73</v>
      </c>
    </row>
    <row r="121" spans="2:3" x14ac:dyDescent="0.3">
      <c r="B121" s="68">
        <v>641</v>
      </c>
      <c r="C121" s="8" t="s">
        <v>74</v>
      </c>
    </row>
    <row r="122" spans="2:3" x14ac:dyDescent="0.3">
      <c r="B122" s="68">
        <v>701</v>
      </c>
      <c r="C122" s="8" t="s">
        <v>75</v>
      </c>
    </row>
    <row r="123" spans="2:3" x14ac:dyDescent="0.3">
      <c r="B123" s="68">
        <v>711</v>
      </c>
      <c r="C123" s="28" t="s">
        <v>124</v>
      </c>
    </row>
    <row r="124" spans="2:3" x14ac:dyDescent="0.3">
      <c r="B124" s="68">
        <v>751</v>
      </c>
      <c r="C124" s="8" t="s">
        <v>76</v>
      </c>
    </row>
    <row r="125" spans="2:3" x14ac:dyDescent="0.3">
      <c r="B125" s="68">
        <v>755</v>
      </c>
      <c r="C125" s="8" t="s">
        <v>77</v>
      </c>
    </row>
    <row r="126" spans="2:3" x14ac:dyDescent="0.3">
      <c r="B126" s="68">
        <v>761</v>
      </c>
      <c r="C126" s="8" t="s">
        <v>78</v>
      </c>
    </row>
    <row r="127" spans="2:3" x14ac:dyDescent="0.3">
      <c r="B127" s="68">
        <v>765</v>
      </c>
      <c r="C127" s="8" t="s">
        <v>79</v>
      </c>
    </row>
    <row r="128" spans="2:3" x14ac:dyDescent="0.3">
      <c r="B128" s="68">
        <v>771</v>
      </c>
      <c r="C128" s="8" t="s">
        <v>80</v>
      </c>
    </row>
    <row r="129" spans="2:3" x14ac:dyDescent="0.3">
      <c r="B129" s="68">
        <v>775</v>
      </c>
      <c r="C129" s="8" t="s">
        <v>81</v>
      </c>
    </row>
    <row r="130" spans="2:3" x14ac:dyDescent="0.3">
      <c r="B130" s="68">
        <v>800</v>
      </c>
      <c r="C130" s="8" t="s">
        <v>82</v>
      </c>
    </row>
    <row r="131" spans="2:3" x14ac:dyDescent="0.3">
      <c r="B131" s="68">
        <v>810</v>
      </c>
      <c r="C131" s="8" t="s">
        <v>83</v>
      </c>
    </row>
    <row r="132" spans="2:3" x14ac:dyDescent="0.3">
      <c r="B132" s="68">
        <v>820</v>
      </c>
      <c r="C132" s="8" t="s">
        <v>84</v>
      </c>
    </row>
    <row r="133" spans="2:3" x14ac:dyDescent="0.3">
      <c r="B133" s="68">
        <v>830</v>
      </c>
      <c r="C133" s="8" t="s">
        <v>85</v>
      </c>
    </row>
    <row r="134" spans="2:3" x14ac:dyDescent="0.3">
      <c r="B134" s="68" t="s">
        <v>136</v>
      </c>
      <c r="C134" s="32" t="s">
        <v>137</v>
      </c>
    </row>
    <row r="135" spans="2:3" x14ac:dyDescent="0.3">
      <c r="B135" s="68" t="s">
        <v>98</v>
      </c>
      <c r="C135" s="8" t="s">
        <v>99</v>
      </c>
    </row>
    <row r="136" spans="2:3" x14ac:dyDescent="0.3">
      <c r="B136" s="68">
        <v>870</v>
      </c>
      <c r="C136" s="8" t="s">
        <v>86</v>
      </c>
    </row>
  </sheetData>
  <mergeCells count="1">
    <mergeCell ref="B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0"/>
  <sheetViews>
    <sheetView workbookViewId="0">
      <selection activeCell="C3" sqref="C3"/>
    </sheetView>
  </sheetViews>
  <sheetFormatPr defaultRowHeight="14.4" x14ac:dyDescent="0.3"/>
  <cols>
    <col min="1" max="1" width="1.88671875" style="77" customWidth="1"/>
    <col min="2" max="2" width="5" style="77" customWidth="1"/>
    <col min="3" max="3" width="10.44140625" style="77" bestFit="1" customWidth="1"/>
    <col min="4" max="4" width="32.5546875" style="77" bestFit="1" customWidth="1"/>
    <col min="5" max="5" width="13.21875" style="77" customWidth="1"/>
    <col min="6" max="6" width="16" style="77" customWidth="1"/>
    <col min="7" max="16384" width="8.88671875" style="77"/>
  </cols>
  <sheetData>
    <row r="1" spans="2:6" ht="18.600000000000001" thickBot="1" x14ac:dyDescent="0.4">
      <c r="B1" s="76"/>
      <c r="C1" s="98" t="s">
        <v>262</v>
      </c>
      <c r="D1" s="99"/>
      <c r="E1" s="99"/>
      <c r="F1" s="100"/>
    </row>
    <row r="2" spans="2:6" ht="15" thickBot="1" x14ac:dyDescent="0.35">
      <c r="B2" s="78" t="s">
        <v>4</v>
      </c>
      <c r="C2" s="79" t="s">
        <v>2</v>
      </c>
      <c r="D2" s="80" t="s">
        <v>125</v>
      </c>
      <c r="E2" s="81" t="s">
        <v>0</v>
      </c>
      <c r="F2" s="82" t="s">
        <v>1</v>
      </c>
    </row>
    <row r="3" spans="2:6" x14ac:dyDescent="0.3">
      <c r="B3" s="83" t="str">
        <f>IF(dekrety!B3&lt;&gt;"",dekrety!B3,"")</f>
        <v/>
      </c>
      <c r="C3" s="83" t="str">
        <f>IF(dekrety!C3&lt;&gt;"",dekrety!C3,"")</f>
        <v/>
      </c>
      <c r="D3" s="49" t="str">
        <f>IF(dekrety!D3&lt;&gt;"",dekrety!D3,"")</f>
        <v/>
      </c>
      <c r="E3" s="84" t="str">
        <f>IF(dekrety!E3&lt;&gt;"",dekrety!E3,"")</f>
        <v/>
      </c>
      <c r="F3" s="84" t="str">
        <f>IF(dekrety!F3&lt;&gt;"",dekrety!F3,"")</f>
        <v/>
      </c>
    </row>
    <row r="4" spans="2:6" x14ac:dyDescent="0.3">
      <c r="B4" s="83" t="str">
        <f>IF(dekrety!B4&lt;&gt;"",dekrety!B4,"")</f>
        <v/>
      </c>
      <c r="C4" s="83" t="str">
        <f>IF(dekrety!C4&lt;&gt;"",dekrety!C4,"")</f>
        <v/>
      </c>
      <c r="D4" s="49" t="str">
        <f>IF(dekrety!D4&lt;&gt;"",dekrety!D4,"")</f>
        <v/>
      </c>
      <c r="E4" s="84" t="str">
        <f>IF(dekrety!E4&lt;&gt;"",dekrety!E4,"")</f>
        <v/>
      </c>
      <c r="F4" s="84" t="str">
        <f>IF(dekrety!F4&lt;&gt;"",dekrety!F4,"")</f>
        <v/>
      </c>
    </row>
    <row r="5" spans="2:6" x14ac:dyDescent="0.3">
      <c r="B5" s="83" t="str">
        <f>IF(dekrety!B5&lt;&gt;"",dekrety!B5,"")</f>
        <v/>
      </c>
      <c r="C5" s="83" t="str">
        <f>IF(dekrety!C5&lt;&gt;"",dekrety!C5,"")</f>
        <v/>
      </c>
      <c r="D5" s="49" t="str">
        <f>IF(dekrety!D5&lt;&gt;"",dekrety!D5,"")</f>
        <v/>
      </c>
      <c r="E5" s="84" t="str">
        <f>IF(dekrety!E5&lt;&gt;"",dekrety!E5,"")</f>
        <v/>
      </c>
      <c r="F5" s="84" t="str">
        <f>IF(dekrety!F5&lt;&gt;"",dekrety!F5,"")</f>
        <v/>
      </c>
    </row>
    <row r="6" spans="2:6" x14ac:dyDescent="0.3">
      <c r="B6" s="83" t="str">
        <f>IF(dekrety!B6&lt;&gt;"",dekrety!B6,"")</f>
        <v/>
      </c>
      <c r="C6" s="83" t="str">
        <f>IF(dekrety!C6&lt;&gt;"",dekrety!C6,"")</f>
        <v/>
      </c>
      <c r="D6" s="49" t="str">
        <f>IF(dekrety!D6&lt;&gt;"",dekrety!D6,"")</f>
        <v/>
      </c>
      <c r="E6" s="84" t="str">
        <f>IF(dekrety!E6&lt;&gt;"",dekrety!E6,"")</f>
        <v/>
      </c>
      <c r="F6" s="84" t="str">
        <f>IF(dekrety!F6&lt;&gt;"",dekrety!F6,"")</f>
        <v/>
      </c>
    </row>
    <row r="7" spans="2:6" x14ac:dyDescent="0.3">
      <c r="B7" s="83" t="str">
        <f>IF(dekrety!B7&lt;&gt;"",dekrety!B7,"")</f>
        <v/>
      </c>
      <c r="C7" s="83" t="str">
        <f>IF(dekrety!C7&lt;&gt;"",dekrety!C7,"")</f>
        <v/>
      </c>
      <c r="D7" s="49" t="str">
        <f>IF(dekrety!D7&lt;&gt;"",dekrety!D7,"")</f>
        <v/>
      </c>
      <c r="E7" s="84" t="str">
        <f>IF(dekrety!E7&lt;&gt;"",dekrety!E7,"")</f>
        <v/>
      </c>
      <c r="F7" s="84" t="str">
        <f>IF(dekrety!F7&lt;&gt;"",dekrety!F7,"")</f>
        <v/>
      </c>
    </row>
    <row r="8" spans="2:6" x14ac:dyDescent="0.3">
      <c r="B8" s="83" t="str">
        <f>IF(dekrety!B8&lt;&gt;"",dekrety!B8,"")</f>
        <v/>
      </c>
      <c r="C8" s="83" t="str">
        <f>IF(dekrety!C8&lt;&gt;"",dekrety!C8,"")</f>
        <v/>
      </c>
      <c r="D8" s="49" t="str">
        <f>IF(dekrety!D8&lt;&gt;"",dekrety!D8,"")</f>
        <v/>
      </c>
      <c r="E8" s="84" t="str">
        <f>IF(dekrety!E8&lt;&gt;"",dekrety!E8,"")</f>
        <v/>
      </c>
      <c r="F8" s="84" t="str">
        <f>IF(dekrety!F8&lt;&gt;"",dekrety!F8,"")</f>
        <v/>
      </c>
    </row>
    <row r="9" spans="2:6" x14ac:dyDescent="0.3">
      <c r="B9" s="83" t="str">
        <f>IF(dekrety!B9&lt;&gt;"",dekrety!B9,"")</f>
        <v/>
      </c>
      <c r="C9" s="83" t="str">
        <f>IF(dekrety!C9&lt;&gt;"",dekrety!C9,"")</f>
        <v/>
      </c>
      <c r="D9" s="49" t="str">
        <f>IF(dekrety!D9&lt;&gt;"",dekrety!D9,"")</f>
        <v/>
      </c>
      <c r="E9" s="84" t="str">
        <f>IF(dekrety!E9&lt;&gt;"",dekrety!E9,"")</f>
        <v/>
      </c>
      <c r="F9" s="84" t="str">
        <f>IF(dekrety!F9&lt;&gt;"",dekrety!F9,"")</f>
        <v/>
      </c>
    </row>
    <row r="10" spans="2:6" x14ac:dyDescent="0.3">
      <c r="B10" s="83" t="str">
        <f>IF(dekrety!B10&lt;&gt;"",dekrety!B10,"")</f>
        <v/>
      </c>
      <c r="C10" s="83" t="str">
        <f>IF(dekrety!C10&lt;&gt;"",dekrety!C10,"")</f>
        <v/>
      </c>
      <c r="D10" s="49" t="str">
        <f>IF(dekrety!D10&lt;&gt;"",dekrety!D10,"")</f>
        <v/>
      </c>
      <c r="E10" s="84" t="str">
        <f>IF(dekrety!E10&lt;&gt;"",dekrety!E10,"")</f>
        <v/>
      </c>
      <c r="F10" s="84" t="str">
        <f>IF(dekrety!F10&lt;&gt;"",dekrety!F10,"")</f>
        <v/>
      </c>
    </row>
    <row r="11" spans="2:6" x14ac:dyDescent="0.3">
      <c r="B11" s="83" t="str">
        <f>IF(dekrety!B11&lt;&gt;"",dekrety!B11,"")</f>
        <v/>
      </c>
      <c r="C11" s="83" t="str">
        <f>IF(dekrety!C11&lt;&gt;"",dekrety!C11,"")</f>
        <v/>
      </c>
      <c r="D11" s="49" t="str">
        <f>IF(dekrety!D11&lt;&gt;"",dekrety!D11,"")</f>
        <v/>
      </c>
      <c r="E11" s="84" t="str">
        <f>IF(dekrety!E11&lt;&gt;"",dekrety!E11,"")</f>
        <v/>
      </c>
      <c r="F11" s="84" t="str">
        <f>IF(dekrety!F11&lt;&gt;"",dekrety!F11,"")</f>
        <v/>
      </c>
    </row>
    <row r="12" spans="2:6" x14ac:dyDescent="0.3">
      <c r="B12" s="83" t="str">
        <f>IF(dekrety!B12&lt;&gt;"",dekrety!B12,"")</f>
        <v/>
      </c>
      <c r="C12" s="83" t="str">
        <f>IF(dekrety!C12&lt;&gt;"",dekrety!C12,"")</f>
        <v/>
      </c>
      <c r="D12" s="49" t="str">
        <f>IF(dekrety!D12&lt;&gt;"",dekrety!D12,"")</f>
        <v/>
      </c>
      <c r="E12" s="84" t="str">
        <f>IF(dekrety!E12&lt;&gt;"",dekrety!E12,"")</f>
        <v/>
      </c>
      <c r="F12" s="84" t="str">
        <f>IF(dekrety!F12&lt;&gt;"",dekrety!F12,"")</f>
        <v/>
      </c>
    </row>
    <row r="13" spans="2:6" x14ac:dyDescent="0.3">
      <c r="B13" s="83" t="str">
        <f>IF(dekrety!B13&lt;&gt;"",dekrety!B13,"")</f>
        <v/>
      </c>
      <c r="C13" s="83" t="str">
        <f>IF(dekrety!C13&lt;&gt;"",dekrety!C13,"")</f>
        <v/>
      </c>
      <c r="D13" s="49" t="str">
        <f>IF(dekrety!D13&lt;&gt;"",dekrety!D13,"")</f>
        <v/>
      </c>
      <c r="E13" s="84" t="str">
        <f>IF(dekrety!E13&lt;&gt;"",dekrety!E13,"")</f>
        <v/>
      </c>
      <c r="F13" s="84" t="str">
        <f>IF(dekrety!F13&lt;&gt;"",dekrety!F13,"")</f>
        <v/>
      </c>
    </row>
    <row r="14" spans="2:6" x14ac:dyDescent="0.3">
      <c r="B14" s="83" t="str">
        <f>IF(dekrety!B14&lt;&gt;"",dekrety!B14,"")</f>
        <v/>
      </c>
      <c r="C14" s="83" t="str">
        <f>IF(dekrety!C14&lt;&gt;"",dekrety!C14,"")</f>
        <v/>
      </c>
      <c r="D14" s="49" t="str">
        <f>IF(dekrety!D14&lt;&gt;"",dekrety!D14,"")</f>
        <v/>
      </c>
      <c r="E14" s="84" t="str">
        <f>IF(dekrety!E14&lt;&gt;"",dekrety!E14,"")</f>
        <v/>
      </c>
      <c r="F14" s="84" t="str">
        <f>IF(dekrety!F14&lt;&gt;"",dekrety!F14,"")</f>
        <v/>
      </c>
    </row>
    <row r="15" spans="2:6" x14ac:dyDescent="0.3">
      <c r="B15" s="83" t="str">
        <f>IF(dekrety!B15&lt;&gt;"",dekrety!B15,"")</f>
        <v/>
      </c>
      <c r="C15" s="83" t="str">
        <f>IF(dekrety!C15&lt;&gt;"",dekrety!C15,"")</f>
        <v/>
      </c>
      <c r="D15" s="49" t="str">
        <f>IF(dekrety!D15&lt;&gt;"",dekrety!D15,"")</f>
        <v/>
      </c>
      <c r="E15" s="84" t="str">
        <f>IF(dekrety!E15&lt;&gt;"",dekrety!E15,"")</f>
        <v/>
      </c>
      <c r="F15" s="84" t="str">
        <f>IF(dekrety!F15&lt;&gt;"",dekrety!F15,"")</f>
        <v/>
      </c>
    </row>
    <row r="16" spans="2:6" x14ac:dyDescent="0.3">
      <c r="B16" s="83" t="str">
        <f>IF(dekrety!B16&lt;&gt;"",dekrety!B16,"")</f>
        <v/>
      </c>
      <c r="C16" s="83" t="str">
        <f>IF(dekrety!C16&lt;&gt;"",dekrety!C16,"")</f>
        <v/>
      </c>
      <c r="D16" s="49" t="str">
        <f>IF(dekrety!D16&lt;&gt;"",dekrety!D16,"")</f>
        <v/>
      </c>
      <c r="E16" s="84" t="str">
        <f>IF(dekrety!E16&lt;&gt;"",dekrety!E16,"")</f>
        <v/>
      </c>
      <c r="F16" s="84" t="str">
        <f>IF(dekrety!F16&lt;&gt;"",dekrety!F16,"")</f>
        <v/>
      </c>
    </row>
    <row r="17" spans="2:6" x14ac:dyDescent="0.3">
      <c r="B17" s="83" t="str">
        <f>IF(dekrety!B17&lt;&gt;"",dekrety!B17,"")</f>
        <v/>
      </c>
      <c r="C17" s="83" t="str">
        <f>IF(dekrety!C17&lt;&gt;"",dekrety!C17,"")</f>
        <v/>
      </c>
      <c r="D17" s="49" t="str">
        <f>IF(dekrety!D17&lt;&gt;"",dekrety!D17,"")</f>
        <v/>
      </c>
      <c r="E17" s="84" t="str">
        <f>IF(dekrety!E17&lt;&gt;"",dekrety!E17,"")</f>
        <v/>
      </c>
      <c r="F17" s="84" t="str">
        <f>IF(dekrety!F17&lt;&gt;"",dekrety!F17,"")</f>
        <v/>
      </c>
    </row>
    <row r="18" spans="2:6" x14ac:dyDescent="0.3">
      <c r="B18" s="83" t="str">
        <f>IF(dekrety!B18&lt;&gt;"",dekrety!B18,"")</f>
        <v/>
      </c>
      <c r="C18" s="83" t="str">
        <f>IF(dekrety!C18&lt;&gt;"",dekrety!C18,"")</f>
        <v/>
      </c>
      <c r="D18" s="49" t="str">
        <f>IF(dekrety!D18&lt;&gt;"",dekrety!D18,"")</f>
        <v/>
      </c>
      <c r="E18" s="84" t="str">
        <f>IF(dekrety!E18&lt;&gt;"",dekrety!E18,"")</f>
        <v/>
      </c>
      <c r="F18" s="84" t="str">
        <f>IF(dekrety!F18&lt;&gt;"",dekrety!F18,"")</f>
        <v/>
      </c>
    </row>
    <row r="19" spans="2:6" x14ac:dyDescent="0.3">
      <c r="B19" s="83" t="str">
        <f>IF(dekrety!B19&lt;&gt;"",dekrety!B19,"")</f>
        <v/>
      </c>
      <c r="C19" s="83" t="str">
        <f>IF(dekrety!C19&lt;&gt;"",dekrety!C19,"")</f>
        <v/>
      </c>
      <c r="D19" s="49" t="str">
        <f>IF(dekrety!D19&lt;&gt;"",dekrety!D19,"")</f>
        <v/>
      </c>
      <c r="E19" s="84" t="str">
        <f>IF(dekrety!E19&lt;&gt;"",dekrety!E19,"")</f>
        <v/>
      </c>
      <c r="F19" s="84" t="str">
        <f>IF(dekrety!F19&lt;&gt;"",dekrety!F19,"")</f>
        <v/>
      </c>
    </row>
    <row r="20" spans="2:6" x14ac:dyDescent="0.3">
      <c r="B20" s="83" t="str">
        <f>IF(dekrety!B20&lt;&gt;"",dekrety!B20,"")</f>
        <v/>
      </c>
      <c r="C20" s="83" t="str">
        <f>IF(dekrety!C20&lt;&gt;"",dekrety!C20,"")</f>
        <v/>
      </c>
      <c r="D20" s="49" t="str">
        <f>IF(dekrety!D20&lt;&gt;"",dekrety!D20,"")</f>
        <v/>
      </c>
      <c r="E20" s="84" t="str">
        <f>IF(dekrety!E20&lt;&gt;"",dekrety!E20,"")</f>
        <v/>
      </c>
      <c r="F20" s="84" t="str">
        <f>IF(dekrety!F20&lt;&gt;"",dekrety!F20,"")</f>
        <v/>
      </c>
    </row>
    <row r="21" spans="2:6" x14ac:dyDescent="0.3">
      <c r="B21" s="83" t="str">
        <f>IF(dekrety!B21&lt;&gt;"",dekrety!B21,"")</f>
        <v/>
      </c>
      <c r="C21" s="83" t="str">
        <f>IF(dekrety!C21&lt;&gt;"",dekrety!C21,"")</f>
        <v/>
      </c>
      <c r="D21" s="49" t="str">
        <f>IF(dekrety!D21&lt;&gt;"",dekrety!D21,"")</f>
        <v/>
      </c>
      <c r="E21" s="84" t="str">
        <f>IF(dekrety!E21&lt;&gt;"",dekrety!E21,"")</f>
        <v/>
      </c>
      <c r="F21" s="84" t="str">
        <f>IF(dekrety!F21&lt;&gt;"",dekrety!F21,"")</f>
        <v/>
      </c>
    </row>
    <row r="22" spans="2:6" x14ac:dyDescent="0.3">
      <c r="B22" s="83" t="str">
        <f>IF(dekrety!B22&lt;&gt;"",dekrety!B22,"")</f>
        <v/>
      </c>
      <c r="C22" s="83" t="str">
        <f>IF(dekrety!C22&lt;&gt;"",dekrety!C22,"")</f>
        <v/>
      </c>
      <c r="D22" s="49" t="str">
        <f>IF(dekrety!D22&lt;&gt;"",dekrety!D22,"")</f>
        <v/>
      </c>
      <c r="E22" s="84" t="str">
        <f>IF(dekrety!E22&lt;&gt;"",dekrety!E22,"")</f>
        <v/>
      </c>
      <c r="F22" s="84" t="str">
        <f>IF(dekrety!F22&lt;&gt;"",dekrety!F22,"")</f>
        <v/>
      </c>
    </row>
    <row r="23" spans="2:6" x14ac:dyDescent="0.3">
      <c r="B23" s="83" t="str">
        <f>IF(dekrety!B23&lt;&gt;"",dekrety!B23,"")</f>
        <v/>
      </c>
      <c r="C23" s="83" t="str">
        <f>IF(dekrety!C23&lt;&gt;"",dekrety!C23,"")</f>
        <v/>
      </c>
      <c r="D23" s="49" t="str">
        <f>IF(dekrety!D23&lt;&gt;"",dekrety!D23,"")</f>
        <v/>
      </c>
      <c r="E23" s="84" t="str">
        <f>IF(dekrety!E23&lt;&gt;"",dekrety!E23,"")</f>
        <v/>
      </c>
      <c r="F23" s="84" t="str">
        <f>IF(dekrety!F23&lt;&gt;"",dekrety!F23,"")</f>
        <v/>
      </c>
    </row>
    <row r="24" spans="2:6" x14ac:dyDescent="0.3">
      <c r="B24" s="83" t="str">
        <f>IF(dekrety!B24&lt;&gt;"",dekrety!B24,"")</f>
        <v/>
      </c>
      <c r="C24" s="83" t="str">
        <f>IF(dekrety!C24&lt;&gt;"",dekrety!C24,"")</f>
        <v/>
      </c>
      <c r="D24" s="49" t="str">
        <f>IF(dekrety!D24&lt;&gt;"",dekrety!D24,"")</f>
        <v/>
      </c>
      <c r="E24" s="84" t="str">
        <f>IF(dekrety!E24&lt;&gt;"",dekrety!E24,"")</f>
        <v/>
      </c>
      <c r="F24" s="84" t="str">
        <f>IF(dekrety!F24&lt;&gt;"",dekrety!F24,"")</f>
        <v/>
      </c>
    </row>
    <row r="25" spans="2:6" x14ac:dyDescent="0.3">
      <c r="B25" s="83" t="str">
        <f>IF(dekrety!B25&lt;&gt;"",dekrety!B25,"")</f>
        <v/>
      </c>
      <c r="C25" s="83" t="str">
        <f>IF(dekrety!C25&lt;&gt;"",dekrety!C25,"")</f>
        <v/>
      </c>
      <c r="D25" s="49" t="str">
        <f>IF(dekrety!D25&lt;&gt;"",dekrety!D25,"")</f>
        <v/>
      </c>
      <c r="E25" s="84" t="str">
        <f>IF(dekrety!E25&lt;&gt;"",dekrety!E25,"")</f>
        <v/>
      </c>
      <c r="F25" s="84" t="str">
        <f>IF(dekrety!F25&lt;&gt;"",dekrety!F25,"")</f>
        <v/>
      </c>
    </row>
    <row r="26" spans="2:6" x14ac:dyDescent="0.3">
      <c r="B26" s="83" t="str">
        <f>IF(dekrety!B26&lt;&gt;"",dekrety!B26,"")</f>
        <v/>
      </c>
      <c r="C26" s="83" t="str">
        <f>IF(dekrety!C26&lt;&gt;"",dekrety!C26,"")</f>
        <v/>
      </c>
      <c r="D26" s="49" t="str">
        <f>IF(dekrety!D26&lt;&gt;"",dekrety!D26,"")</f>
        <v/>
      </c>
      <c r="E26" s="84" t="str">
        <f>IF(dekrety!E26&lt;&gt;"",dekrety!E26,"")</f>
        <v/>
      </c>
      <c r="F26" s="84" t="str">
        <f>IF(dekrety!F26&lt;&gt;"",dekrety!F26,"")</f>
        <v/>
      </c>
    </row>
    <row r="27" spans="2:6" x14ac:dyDescent="0.3">
      <c r="B27" s="83" t="str">
        <f>IF(dekrety!B27&lt;&gt;"",dekrety!B27,"")</f>
        <v/>
      </c>
      <c r="C27" s="83" t="str">
        <f>IF(dekrety!C27&lt;&gt;"",dekrety!C27,"")</f>
        <v/>
      </c>
      <c r="D27" s="49" t="str">
        <f>IF(dekrety!D27&lt;&gt;"",dekrety!D27,"")</f>
        <v/>
      </c>
      <c r="E27" s="84" t="str">
        <f>IF(dekrety!E27&lt;&gt;"",dekrety!E27,"")</f>
        <v/>
      </c>
      <c r="F27" s="84" t="str">
        <f>IF(dekrety!F27&lt;&gt;"",dekrety!F27,"")</f>
        <v/>
      </c>
    </row>
    <row r="28" spans="2:6" x14ac:dyDescent="0.3">
      <c r="B28" s="83" t="str">
        <f>IF(dekrety!B28&lt;&gt;"",dekrety!B28,"")</f>
        <v/>
      </c>
      <c r="C28" s="83" t="str">
        <f>IF(dekrety!C28&lt;&gt;"",dekrety!C28,"")</f>
        <v/>
      </c>
      <c r="D28" s="49" t="str">
        <f>IF(dekrety!D28&lt;&gt;"",dekrety!D28,"")</f>
        <v/>
      </c>
      <c r="E28" s="84" t="str">
        <f>IF(dekrety!E28&lt;&gt;"",dekrety!E28,"")</f>
        <v/>
      </c>
      <c r="F28" s="84" t="str">
        <f>IF(dekrety!F28&lt;&gt;"",dekrety!F28,"")</f>
        <v/>
      </c>
    </row>
    <row r="29" spans="2:6" x14ac:dyDescent="0.3">
      <c r="B29" s="83" t="str">
        <f>IF(dekrety!B29&lt;&gt;"",dekrety!B29,"")</f>
        <v/>
      </c>
      <c r="C29" s="83" t="str">
        <f>IF(dekrety!C29&lt;&gt;"",dekrety!C29,"")</f>
        <v/>
      </c>
      <c r="D29" s="49" t="str">
        <f>IF(dekrety!D29&lt;&gt;"",dekrety!D29,"")</f>
        <v/>
      </c>
      <c r="E29" s="84" t="str">
        <f>IF(dekrety!E29&lt;&gt;"",dekrety!E29,"")</f>
        <v/>
      </c>
      <c r="F29" s="84" t="str">
        <f>IF(dekrety!F29&lt;&gt;"",dekrety!F29,"")</f>
        <v/>
      </c>
    </row>
    <row r="30" spans="2:6" x14ac:dyDescent="0.3">
      <c r="B30" s="83" t="str">
        <f>IF(dekrety!B30&lt;&gt;"",dekrety!B30,"")</f>
        <v/>
      </c>
      <c r="C30" s="83" t="str">
        <f>IF(dekrety!C30&lt;&gt;"",dekrety!C30,"")</f>
        <v/>
      </c>
      <c r="D30" s="49" t="str">
        <f>IF(dekrety!D30&lt;&gt;"",dekrety!D30,"")</f>
        <v/>
      </c>
      <c r="E30" s="84" t="str">
        <f>IF(dekrety!E30&lt;&gt;"",dekrety!E30,"")</f>
        <v/>
      </c>
      <c r="F30" s="84" t="str">
        <f>IF(dekrety!F30&lt;&gt;"",dekrety!F30,"")</f>
        <v/>
      </c>
    </row>
    <row r="31" spans="2:6" x14ac:dyDescent="0.3">
      <c r="B31" s="83" t="str">
        <f>IF(dekrety!B31&lt;&gt;"",dekrety!B31,"")</f>
        <v/>
      </c>
      <c r="C31" s="83" t="str">
        <f>IF(dekrety!C31&lt;&gt;"",dekrety!C31,"")</f>
        <v/>
      </c>
      <c r="D31" s="49" t="str">
        <f>IF(dekrety!D31&lt;&gt;"",dekrety!D31,"")</f>
        <v/>
      </c>
      <c r="E31" s="84" t="str">
        <f>IF(dekrety!E31&lt;&gt;"",dekrety!E31,"")</f>
        <v/>
      </c>
      <c r="F31" s="84" t="str">
        <f>IF(dekrety!F31&lt;&gt;"",dekrety!F31,"")</f>
        <v/>
      </c>
    </row>
    <row r="32" spans="2:6" x14ac:dyDescent="0.3">
      <c r="B32" s="83" t="str">
        <f>IF(dekrety!B32&lt;&gt;"",dekrety!B32,"")</f>
        <v/>
      </c>
      <c r="C32" s="83" t="str">
        <f>IF(dekrety!C32&lt;&gt;"",dekrety!C32,"")</f>
        <v/>
      </c>
      <c r="D32" s="49" t="str">
        <f>IF(dekrety!D32&lt;&gt;"",dekrety!D32,"")</f>
        <v/>
      </c>
      <c r="E32" s="84" t="str">
        <f>IF(dekrety!E32&lt;&gt;"",dekrety!E32,"")</f>
        <v/>
      </c>
      <c r="F32" s="84" t="str">
        <f>IF(dekrety!F32&lt;&gt;"",dekrety!F32,"")</f>
        <v/>
      </c>
    </row>
    <row r="33" spans="2:6" x14ac:dyDescent="0.3">
      <c r="B33" s="83" t="str">
        <f>IF(dekrety!B33&lt;&gt;"",dekrety!B33,"")</f>
        <v/>
      </c>
      <c r="C33" s="83" t="str">
        <f>IF(dekrety!C33&lt;&gt;"",dekrety!C33,"")</f>
        <v/>
      </c>
      <c r="D33" s="49" t="str">
        <f>IF(dekrety!D33&lt;&gt;"",dekrety!D33,"")</f>
        <v/>
      </c>
      <c r="E33" s="84" t="str">
        <f>IF(dekrety!E33&lt;&gt;"",dekrety!E33,"")</f>
        <v/>
      </c>
      <c r="F33" s="84" t="str">
        <f>IF(dekrety!F33&lt;&gt;"",dekrety!F33,"")</f>
        <v/>
      </c>
    </row>
    <row r="34" spans="2:6" x14ac:dyDescent="0.3">
      <c r="B34" s="83" t="str">
        <f>IF(dekrety!B34&lt;&gt;"",dekrety!B34,"")</f>
        <v/>
      </c>
      <c r="C34" s="83" t="str">
        <f>IF(dekrety!C34&lt;&gt;"",dekrety!C34,"")</f>
        <v/>
      </c>
      <c r="D34" s="49" t="str">
        <f>IF(dekrety!D34&lt;&gt;"",dekrety!D34,"")</f>
        <v/>
      </c>
      <c r="E34" s="84" t="str">
        <f>IF(dekrety!E34&lt;&gt;"",dekrety!E34,"")</f>
        <v/>
      </c>
      <c r="F34" s="84" t="str">
        <f>IF(dekrety!F34&lt;&gt;"",dekrety!F34,"")</f>
        <v/>
      </c>
    </row>
    <row r="35" spans="2:6" x14ac:dyDescent="0.3">
      <c r="B35" s="83" t="str">
        <f>IF(dekrety!B35&lt;&gt;"",dekrety!B35,"")</f>
        <v/>
      </c>
      <c r="C35" s="83" t="str">
        <f>IF(dekrety!C35&lt;&gt;"",dekrety!C35,"")</f>
        <v/>
      </c>
      <c r="D35" s="49" t="str">
        <f>IF(dekrety!D35&lt;&gt;"",dekrety!D35,"")</f>
        <v/>
      </c>
      <c r="E35" s="84" t="str">
        <f>IF(dekrety!E35&lt;&gt;"",dekrety!E35,"")</f>
        <v/>
      </c>
      <c r="F35" s="84" t="str">
        <f>IF(dekrety!F35&lt;&gt;"",dekrety!F35,"")</f>
        <v/>
      </c>
    </row>
    <row r="36" spans="2:6" x14ac:dyDescent="0.3">
      <c r="B36" s="83" t="str">
        <f>IF(dekrety!B36&lt;&gt;"",dekrety!B36,"")</f>
        <v/>
      </c>
      <c r="C36" s="83" t="str">
        <f>IF(dekrety!C36&lt;&gt;"",dekrety!C36,"")</f>
        <v/>
      </c>
      <c r="D36" s="49" t="str">
        <f>IF(dekrety!D36&lt;&gt;"",dekrety!D36,"")</f>
        <v/>
      </c>
      <c r="E36" s="84" t="str">
        <f>IF(dekrety!E36&lt;&gt;"",dekrety!E36,"")</f>
        <v/>
      </c>
      <c r="F36" s="84" t="str">
        <f>IF(dekrety!F36&lt;&gt;"",dekrety!F36,"")</f>
        <v/>
      </c>
    </row>
    <row r="37" spans="2:6" x14ac:dyDescent="0.3">
      <c r="B37" s="83" t="str">
        <f>IF(dekrety!B37&lt;&gt;"",dekrety!B37,"")</f>
        <v/>
      </c>
      <c r="C37" s="83" t="str">
        <f>IF(dekrety!C37&lt;&gt;"",dekrety!C37,"")</f>
        <v/>
      </c>
      <c r="D37" s="49" t="str">
        <f>IF(dekrety!D37&lt;&gt;"",dekrety!D37,"")</f>
        <v/>
      </c>
      <c r="E37" s="84" t="str">
        <f>IF(dekrety!E37&lt;&gt;"",dekrety!E37,"")</f>
        <v/>
      </c>
      <c r="F37" s="84" t="str">
        <f>IF(dekrety!F37&lt;&gt;"",dekrety!F37,"")</f>
        <v/>
      </c>
    </row>
    <row r="38" spans="2:6" x14ac:dyDescent="0.3">
      <c r="B38" s="83" t="str">
        <f>IF(dekrety!B38&lt;&gt;"",dekrety!B38,"")</f>
        <v/>
      </c>
      <c r="C38" s="83" t="str">
        <f>IF(dekrety!C38&lt;&gt;"",dekrety!C38,"")</f>
        <v/>
      </c>
      <c r="D38" s="49" t="str">
        <f>IF(dekrety!D38&lt;&gt;"",dekrety!D38,"")</f>
        <v/>
      </c>
      <c r="E38" s="84" t="str">
        <f>IF(dekrety!E38&lt;&gt;"",dekrety!E38,"")</f>
        <v/>
      </c>
      <c r="F38" s="84" t="str">
        <f>IF(dekrety!F38&lt;&gt;"",dekrety!F38,"")</f>
        <v/>
      </c>
    </row>
    <row r="39" spans="2:6" x14ac:dyDescent="0.3">
      <c r="B39" s="83" t="str">
        <f>IF(dekrety!B39&lt;&gt;"",dekrety!B39,"")</f>
        <v/>
      </c>
      <c r="C39" s="83" t="str">
        <f>IF(dekrety!C39&lt;&gt;"",dekrety!C39,"")</f>
        <v/>
      </c>
      <c r="D39" s="49" t="str">
        <f>IF(dekrety!D39&lt;&gt;"",dekrety!D39,"")</f>
        <v/>
      </c>
      <c r="E39" s="84" t="str">
        <f>IF(dekrety!E39&lt;&gt;"",dekrety!E39,"")</f>
        <v/>
      </c>
      <c r="F39" s="84" t="str">
        <f>IF(dekrety!F39&lt;&gt;"",dekrety!F39,"")</f>
        <v/>
      </c>
    </row>
    <row r="40" spans="2:6" x14ac:dyDescent="0.3">
      <c r="B40" s="83" t="str">
        <f>IF(dekrety!B40&lt;&gt;"",dekrety!B40,"")</f>
        <v/>
      </c>
      <c r="C40" s="83" t="str">
        <f>IF(dekrety!C40&lt;&gt;"",dekrety!C40,"")</f>
        <v/>
      </c>
      <c r="D40" s="49" t="str">
        <f>IF(dekrety!D40&lt;&gt;"",dekrety!D40,"")</f>
        <v/>
      </c>
      <c r="E40" s="84" t="str">
        <f>IF(dekrety!E40&lt;&gt;"",dekrety!E40,"")</f>
        <v/>
      </c>
      <c r="F40" s="84" t="str">
        <f>IF(dekrety!F40&lt;&gt;"",dekrety!F40,"")</f>
        <v/>
      </c>
    </row>
    <row r="41" spans="2:6" x14ac:dyDescent="0.3">
      <c r="B41" s="83" t="str">
        <f>IF(dekrety!B41&lt;&gt;"",dekrety!B41,"")</f>
        <v/>
      </c>
      <c r="C41" s="83" t="str">
        <f>IF(dekrety!C41&lt;&gt;"",dekrety!C41,"")</f>
        <v/>
      </c>
      <c r="D41" s="49" t="str">
        <f>IF(dekrety!D41&lt;&gt;"",dekrety!D41,"")</f>
        <v/>
      </c>
      <c r="E41" s="84" t="str">
        <f>IF(dekrety!E41&lt;&gt;"",dekrety!E41,"")</f>
        <v/>
      </c>
      <c r="F41" s="84" t="str">
        <f>IF(dekrety!F41&lt;&gt;"",dekrety!F41,"")</f>
        <v/>
      </c>
    </row>
    <row r="42" spans="2:6" x14ac:dyDescent="0.3">
      <c r="B42" s="83" t="str">
        <f>IF(dekrety!B42&lt;&gt;"",dekrety!B42,"")</f>
        <v/>
      </c>
      <c r="C42" s="83" t="str">
        <f>IF(dekrety!C42&lt;&gt;"",dekrety!C42,"")</f>
        <v/>
      </c>
      <c r="D42" s="49" t="str">
        <f>IF(dekrety!D42&lt;&gt;"",dekrety!D42,"")</f>
        <v/>
      </c>
      <c r="E42" s="84" t="str">
        <f>IF(dekrety!E42&lt;&gt;"",dekrety!E42,"")</f>
        <v/>
      </c>
      <c r="F42" s="84" t="str">
        <f>IF(dekrety!F42&lt;&gt;"",dekrety!F42,"")</f>
        <v/>
      </c>
    </row>
    <row r="43" spans="2:6" x14ac:dyDescent="0.3">
      <c r="B43" s="83" t="str">
        <f>IF(dekrety!B43&lt;&gt;"",dekrety!B43,"")</f>
        <v/>
      </c>
      <c r="C43" s="83" t="str">
        <f>IF(dekrety!C43&lt;&gt;"",dekrety!C43,"")</f>
        <v/>
      </c>
      <c r="D43" s="49" t="str">
        <f>IF(dekrety!D43&lt;&gt;"",dekrety!D43,"")</f>
        <v/>
      </c>
      <c r="E43" s="84" t="str">
        <f>IF(dekrety!E43&lt;&gt;"",dekrety!E43,"")</f>
        <v/>
      </c>
      <c r="F43" s="84" t="str">
        <f>IF(dekrety!F43&lt;&gt;"",dekrety!F43,"")</f>
        <v/>
      </c>
    </row>
    <row r="44" spans="2:6" x14ac:dyDescent="0.3">
      <c r="B44" s="83" t="str">
        <f>IF(dekrety!B44&lt;&gt;"",dekrety!B44,"")</f>
        <v/>
      </c>
      <c r="C44" s="83" t="str">
        <f>IF(dekrety!C44&lt;&gt;"",dekrety!C44,"")</f>
        <v/>
      </c>
      <c r="D44" s="49" t="str">
        <f>IF(dekrety!D44&lt;&gt;"",dekrety!D44,"")</f>
        <v/>
      </c>
      <c r="E44" s="84" t="str">
        <f>IF(dekrety!E44&lt;&gt;"",dekrety!E44,"")</f>
        <v/>
      </c>
      <c r="F44" s="84" t="str">
        <f>IF(dekrety!F44&lt;&gt;"",dekrety!F44,"")</f>
        <v/>
      </c>
    </row>
    <row r="45" spans="2:6" x14ac:dyDescent="0.3">
      <c r="B45" s="83" t="str">
        <f>IF(dekrety!B45&lt;&gt;"",dekrety!B45,"")</f>
        <v/>
      </c>
      <c r="C45" s="83" t="str">
        <f>IF(dekrety!C45&lt;&gt;"",dekrety!C45,"")</f>
        <v/>
      </c>
      <c r="D45" s="49" t="str">
        <f>IF(dekrety!D45&lt;&gt;"",dekrety!D45,"")</f>
        <v/>
      </c>
      <c r="E45" s="84" t="str">
        <f>IF(dekrety!E45&lt;&gt;"",dekrety!E45,"")</f>
        <v/>
      </c>
      <c r="F45" s="84" t="str">
        <f>IF(dekrety!F45&lt;&gt;"",dekrety!F45,"")</f>
        <v/>
      </c>
    </row>
    <row r="46" spans="2:6" x14ac:dyDescent="0.3">
      <c r="B46" s="83" t="str">
        <f>IF(dekrety!B46&lt;&gt;"",dekrety!B46,"")</f>
        <v/>
      </c>
      <c r="C46" s="83" t="str">
        <f>IF(dekrety!C46&lt;&gt;"",dekrety!C46,"")</f>
        <v/>
      </c>
      <c r="D46" s="49" t="str">
        <f>IF(dekrety!D46&lt;&gt;"",dekrety!D46,"")</f>
        <v/>
      </c>
      <c r="E46" s="84" t="str">
        <f>IF(dekrety!E46&lt;&gt;"",dekrety!E46,"")</f>
        <v/>
      </c>
      <c r="F46" s="84" t="str">
        <f>IF(dekrety!F46&lt;&gt;"",dekrety!F46,"")</f>
        <v/>
      </c>
    </row>
    <row r="47" spans="2:6" x14ac:dyDescent="0.3">
      <c r="B47" s="83" t="str">
        <f>IF(dekrety!B47&lt;&gt;"",dekrety!B47,"")</f>
        <v/>
      </c>
      <c r="C47" s="83" t="str">
        <f>IF(dekrety!C47&lt;&gt;"",dekrety!C47,"")</f>
        <v/>
      </c>
      <c r="D47" s="49" t="str">
        <f>IF(dekrety!D47&lt;&gt;"",dekrety!D47,"")</f>
        <v/>
      </c>
      <c r="E47" s="84" t="str">
        <f>IF(dekrety!E47&lt;&gt;"",dekrety!E47,"")</f>
        <v/>
      </c>
      <c r="F47" s="84" t="str">
        <f>IF(dekrety!F47&lt;&gt;"",dekrety!F47,"")</f>
        <v/>
      </c>
    </row>
    <row r="48" spans="2:6" x14ac:dyDescent="0.3">
      <c r="B48" s="83" t="str">
        <f>IF(dekrety!B48&lt;&gt;"",dekrety!B48,"")</f>
        <v/>
      </c>
      <c r="C48" s="83" t="str">
        <f>IF(dekrety!C48&lt;&gt;"",dekrety!C48,"")</f>
        <v/>
      </c>
      <c r="D48" s="49" t="str">
        <f>IF(dekrety!D48&lt;&gt;"",dekrety!D48,"")</f>
        <v/>
      </c>
      <c r="E48" s="84" t="str">
        <f>IF(dekrety!E48&lt;&gt;"",dekrety!E48,"")</f>
        <v/>
      </c>
      <c r="F48" s="84" t="str">
        <f>IF(dekrety!F48&lt;&gt;"",dekrety!F48,"")</f>
        <v/>
      </c>
    </row>
    <row r="49" spans="2:6" x14ac:dyDescent="0.3">
      <c r="B49" s="83" t="str">
        <f>IF(dekrety!B49&lt;&gt;"",dekrety!B49,"")</f>
        <v/>
      </c>
      <c r="C49" s="83" t="str">
        <f>IF(dekrety!C49&lt;&gt;"",dekrety!C49,"")</f>
        <v/>
      </c>
      <c r="D49" s="49" t="str">
        <f>IF(dekrety!D49&lt;&gt;"",dekrety!D49,"")</f>
        <v/>
      </c>
      <c r="E49" s="84" t="str">
        <f>IF(dekrety!E49&lt;&gt;"",dekrety!E49,"")</f>
        <v/>
      </c>
      <c r="F49" s="84" t="str">
        <f>IF(dekrety!F49&lt;&gt;"",dekrety!F49,"")</f>
        <v/>
      </c>
    </row>
    <row r="50" spans="2:6" x14ac:dyDescent="0.3">
      <c r="B50" s="83" t="str">
        <f>IF(dekrety!B50&lt;&gt;"",dekrety!B50,"")</f>
        <v/>
      </c>
      <c r="C50" s="83" t="str">
        <f>IF(dekrety!C50&lt;&gt;"",dekrety!C50,"")</f>
        <v/>
      </c>
      <c r="D50" s="49" t="str">
        <f>IF(dekrety!D50&lt;&gt;"",dekrety!D50,"")</f>
        <v/>
      </c>
      <c r="E50" s="84" t="str">
        <f>IF(dekrety!E50&lt;&gt;"",dekrety!E50,"")</f>
        <v/>
      </c>
      <c r="F50" s="84" t="str">
        <f>IF(dekrety!F50&lt;&gt;"",dekrety!F50,"")</f>
        <v/>
      </c>
    </row>
    <row r="51" spans="2:6" x14ac:dyDescent="0.3">
      <c r="B51" s="83" t="str">
        <f>IF(dekrety!B51&lt;&gt;"",dekrety!B51,"")</f>
        <v/>
      </c>
      <c r="C51" s="83" t="str">
        <f>IF(dekrety!C51&lt;&gt;"",dekrety!C51,"")</f>
        <v/>
      </c>
      <c r="D51" s="49" t="str">
        <f>IF(dekrety!D51&lt;&gt;"",dekrety!D51,"")</f>
        <v/>
      </c>
      <c r="E51" s="84" t="str">
        <f>IF(dekrety!E51&lt;&gt;"",dekrety!E51,"")</f>
        <v/>
      </c>
      <c r="F51" s="84" t="str">
        <f>IF(dekrety!F51&lt;&gt;"",dekrety!F51,"")</f>
        <v/>
      </c>
    </row>
    <row r="52" spans="2:6" x14ac:dyDescent="0.3">
      <c r="B52" s="83" t="str">
        <f>IF(dekrety!B52&lt;&gt;"",dekrety!B52,"")</f>
        <v/>
      </c>
      <c r="C52" s="83" t="str">
        <f>IF(dekrety!C52&lt;&gt;"",dekrety!C52,"")</f>
        <v/>
      </c>
      <c r="D52" s="49" t="str">
        <f>IF(dekrety!D52&lt;&gt;"",dekrety!D52,"")</f>
        <v/>
      </c>
      <c r="E52" s="84" t="str">
        <f>IF(dekrety!E52&lt;&gt;"",dekrety!E52,"")</f>
        <v/>
      </c>
      <c r="F52" s="84" t="str">
        <f>IF(dekrety!F52&lt;&gt;"",dekrety!F52,"")</f>
        <v/>
      </c>
    </row>
    <row r="53" spans="2:6" x14ac:dyDescent="0.3">
      <c r="B53" s="83" t="str">
        <f>IF(dekrety!B53&lt;&gt;"",dekrety!B53,"")</f>
        <v/>
      </c>
      <c r="C53" s="83" t="str">
        <f>IF(dekrety!C53&lt;&gt;"",dekrety!C53,"")</f>
        <v/>
      </c>
      <c r="D53" s="49" t="str">
        <f>IF(dekrety!D53&lt;&gt;"",dekrety!D53,"")</f>
        <v/>
      </c>
      <c r="E53" s="84" t="str">
        <f>IF(dekrety!E53&lt;&gt;"",dekrety!E53,"")</f>
        <v/>
      </c>
      <c r="F53" s="84" t="str">
        <f>IF(dekrety!F53&lt;&gt;"",dekrety!F53,"")</f>
        <v/>
      </c>
    </row>
    <row r="54" spans="2:6" x14ac:dyDescent="0.3">
      <c r="B54" s="83" t="str">
        <f>IF(dekrety!B54&lt;&gt;"",dekrety!B54,"")</f>
        <v/>
      </c>
      <c r="C54" s="83" t="str">
        <f>IF(dekrety!C54&lt;&gt;"",dekrety!C54,"")</f>
        <v/>
      </c>
      <c r="D54" s="49" t="str">
        <f>IF(dekrety!D54&lt;&gt;"",dekrety!D54,"")</f>
        <v/>
      </c>
      <c r="E54" s="84" t="str">
        <f>IF(dekrety!E54&lt;&gt;"",dekrety!E54,"")</f>
        <v/>
      </c>
      <c r="F54" s="84" t="str">
        <f>IF(dekrety!F54&lt;&gt;"",dekrety!F54,"")</f>
        <v/>
      </c>
    </row>
    <row r="55" spans="2:6" x14ac:dyDescent="0.3">
      <c r="B55" s="83" t="str">
        <f>IF(dekrety!B55&lt;&gt;"",dekrety!B55,"")</f>
        <v/>
      </c>
      <c r="C55" s="83" t="str">
        <f>IF(dekrety!C55&lt;&gt;"",dekrety!C55,"")</f>
        <v/>
      </c>
      <c r="D55" s="49" t="str">
        <f>IF(dekrety!D55&lt;&gt;"",dekrety!D55,"")</f>
        <v/>
      </c>
      <c r="E55" s="84" t="str">
        <f>IF(dekrety!E55&lt;&gt;"",dekrety!E55,"")</f>
        <v/>
      </c>
      <c r="F55" s="84" t="str">
        <f>IF(dekrety!F55&lt;&gt;"",dekrety!F55,"")</f>
        <v/>
      </c>
    </row>
    <row r="56" spans="2:6" x14ac:dyDescent="0.3">
      <c r="B56" s="83" t="str">
        <f>IF(dekrety!B56&lt;&gt;"",dekrety!B56,"")</f>
        <v/>
      </c>
      <c r="C56" s="83" t="str">
        <f>IF(dekrety!C56&lt;&gt;"",dekrety!C56,"")</f>
        <v/>
      </c>
      <c r="D56" s="49" t="str">
        <f>IF(dekrety!D56&lt;&gt;"",dekrety!D56,"")</f>
        <v/>
      </c>
      <c r="E56" s="84" t="str">
        <f>IF(dekrety!E56&lt;&gt;"",dekrety!E56,"")</f>
        <v/>
      </c>
      <c r="F56" s="84" t="str">
        <f>IF(dekrety!F56&lt;&gt;"",dekrety!F56,"")</f>
        <v/>
      </c>
    </row>
    <row r="57" spans="2:6" x14ac:dyDescent="0.3">
      <c r="B57" s="83" t="str">
        <f>IF(dekrety!B57&lt;&gt;"",dekrety!B57,"")</f>
        <v/>
      </c>
      <c r="C57" s="83" t="str">
        <f>IF(dekrety!C57&lt;&gt;"",dekrety!C57,"")</f>
        <v/>
      </c>
      <c r="D57" s="49" t="str">
        <f>IF(dekrety!D57&lt;&gt;"",dekrety!D57,"")</f>
        <v/>
      </c>
      <c r="E57" s="84" t="str">
        <f>IF(dekrety!E57&lt;&gt;"",dekrety!E57,"")</f>
        <v/>
      </c>
      <c r="F57" s="84" t="str">
        <f>IF(dekrety!F57&lt;&gt;"",dekrety!F57,"")</f>
        <v/>
      </c>
    </row>
    <row r="58" spans="2:6" x14ac:dyDescent="0.3">
      <c r="B58" s="83" t="str">
        <f>IF(dekrety!B58&lt;&gt;"",dekrety!B58,"")</f>
        <v/>
      </c>
      <c r="C58" s="83" t="str">
        <f>IF(dekrety!C58&lt;&gt;"",dekrety!C58,"")</f>
        <v/>
      </c>
      <c r="D58" s="49" t="str">
        <f>IF(dekrety!D58&lt;&gt;"",dekrety!D58,"")</f>
        <v/>
      </c>
      <c r="E58" s="84" t="str">
        <f>IF(dekrety!E58&lt;&gt;"",dekrety!E58,"")</f>
        <v/>
      </c>
      <c r="F58" s="84" t="str">
        <f>IF(dekrety!F58&lt;&gt;"",dekrety!F58,"")</f>
        <v/>
      </c>
    </row>
    <row r="59" spans="2:6" x14ac:dyDescent="0.3">
      <c r="B59" s="83" t="str">
        <f>IF(dekrety!B59&lt;&gt;"",dekrety!B59,"")</f>
        <v/>
      </c>
      <c r="C59" s="83" t="str">
        <f>IF(dekrety!C59&lt;&gt;"",dekrety!C59,"")</f>
        <v/>
      </c>
      <c r="D59" s="49" t="str">
        <f>IF(dekrety!D59&lt;&gt;"",dekrety!D59,"")</f>
        <v/>
      </c>
      <c r="E59" s="84" t="str">
        <f>IF(dekrety!E59&lt;&gt;"",dekrety!E59,"")</f>
        <v/>
      </c>
      <c r="F59" s="84" t="str">
        <f>IF(dekrety!F59&lt;&gt;"",dekrety!F59,"")</f>
        <v/>
      </c>
    </row>
    <row r="60" spans="2:6" x14ac:dyDescent="0.3">
      <c r="B60" s="83" t="str">
        <f>IF(dekrety!B60&lt;&gt;"",dekrety!B60,"")</f>
        <v/>
      </c>
      <c r="C60" s="83" t="str">
        <f>IF(dekrety!C60&lt;&gt;"",dekrety!C60,"")</f>
        <v/>
      </c>
      <c r="D60" s="49" t="str">
        <f>IF(dekrety!D60&lt;&gt;"",dekrety!D60,"")</f>
        <v/>
      </c>
      <c r="E60" s="84" t="str">
        <f>IF(dekrety!E60&lt;&gt;"",dekrety!E60,"")</f>
        <v/>
      </c>
      <c r="F60" s="84" t="str">
        <f>IF(dekrety!F60&lt;&gt;"",dekrety!F60,"")</f>
        <v/>
      </c>
    </row>
    <row r="61" spans="2:6" x14ac:dyDescent="0.3">
      <c r="B61" s="83" t="str">
        <f>IF(dekrety!B61&lt;&gt;"",dekrety!B61,"")</f>
        <v/>
      </c>
      <c r="C61" s="83" t="str">
        <f>IF(dekrety!C61&lt;&gt;"",dekrety!C61,"")</f>
        <v/>
      </c>
      <c r="D61" s="49" t="str">
        <f>IF(dekrety!D61&lt;&gt;"",dekrety!D61,"")</f>
        <v/>
      </c>
      <c r="E61" s="84" t="str">
        <f>IF(dekrety!E61&lt;&gt;"",dekrety!E61,"")</f>
        <v/>
      </c>
      <c r="F61" s="84" t="str">
        <f>IF(dekrety!F61&lt;&gt;"",dekrety!F61,"")</f>
        <v/>
      </c>
    </row>
    <row r="62" spans="2:6" x14ac:dyDescent="0.3">
      <c r="B62" s="83" t="str">
        <f>IF(dekrety!B62&lt;&gt;"",dekrety!B62,"")</f>
        <v/>
      </c>
      <c r="C62" s="83" t="str">
        <f>IF(dekrety!C62&lt;&gt;"",dekrety!C62,"")</f>
        <v/>
      </c>
      <c r="D62" s="49" t="str">
        <f>IF(dekrety!D62&lt;&gt;"",dekrety!D62,"")</f>
        <v/>
      </c>
      <c r="E62" s="84" t="str">
        <f>IF(dekrety!E62&lt;&gt;"",dekrety!E62,"")</f>
        <v/>
      </c>
      <c r="F62" s="84" t="str">
        <f>IF(dekrety!F62&lt;&gt;"",dekrety!F62,"")</f>
        <v/>
      </c>
    </row>
    <row r="63" spans="2:6" x14ac:dyDescent="0.3">
      <c r="B63" s="83" t="str">
        <f>IF(dekrety!B63&lt;&gt;"",dekrety!B63,"")</f>
        <v/>
      </c>
      <c r="C63" s="83" t="str">
        <f>IF(dekrety!C63&lt;&gt;"",dekrety!C63,"")</f>
        <v/>
      </c>
      <c r="D63" s="49" t="str">
        <f>IF(dekrety!D63&lt;&gt;"",dekrety!D63,"")</f>
        <v/>
      </c>
      <c r="E63" s="84" t="str">
        <f>IF(dekrety!E63&lt;&gt;"",dekrety!E63,"")</f>
        <v/>
      </c>
      <c r="F63" s="84" t="str">
        <f>IF(dekrety!F63&lt;&gt;"",dekrety!F63,"")</f>
        <v/>
      </c>
    </row>
    <row r="64" spans="2:6" x14ac:dyDescent="0.3">
      <c r="B64" s="83" t="str">
        <f>IF(dekrety!B64&lt;&gt;"",dekrety!B64,"")</f>
        <v/>
      </c>
      <c r="C64" s="83" t="str">
        <f>IF(dekrety!C64&lt;&gt;"",dekrety!C64,"")</f>
        <v/>
      </c>
      <c r="D64" s="49" t="str">
        <f>IF(dekrety!D64&lt;&gt;"",dekrety!D64,"")</f>
        <v/>
      </c>
      <c r="E64" s="84" t="str">
        <f>IF(dekrety!E64&lt;&gt;"",dekrety!E64,"")</f>
        <v/>
      </c>
      <c r="F64" s="84" t="str">
        <f>IF(dekrety!F64&lt;&gt;"",dekrety!F64,"")</f>
        <v/>
      </c>
    </row>
    <row r="65" spans="2:6" x14ac:dyDescent="0.3">
      <c r="B65" s="83" t="str">
        <f>IF(dekrety!B65&lt;&gt;"",dekrety!B65,"")</f>
        <v/>
      </c>
      <c r="C65" s="83" t="str">
        <f>IF(dekrety!C65&lt;&gt;"",dekrety!C65,"")</f>
        <v/>
      </c>
      <c r="D65" s="49" t="str">
        <f>IF(dekrety!D65&lt;&gt;"",dekrety!D65,"")</f>
        <v/>
      </c>
      <c r="E65" s="84" t="str">
        <f>IF(dekrety!E65&lt;&gt;"",dekrety!E65,"")</f>
        <v/>
      </c>
      <c r="F65" s="84" t="str">
        <f>IF(dekrety!F65&lt;&gt;"",dekrety!F65,"")</f>
        <v/>
      </c>
    </row>
    <row r="66" spans="2:6" x14ac:dyDescent="0.3">
      <c r="B66" s="83" t="str">
        <f>IF(dekrety!B66&lt;&gt;"",dekrety!B66,"")</f>
        <v/>
      </c>
      <c r="C66" s="83" t="str">
        <f>IF(dekrety!C66&lt;&gt;"",dekrety!C66,"")</f>
        <v/>
      </c>
      <c r="D66" s="49" t="str">
        <f>IF(dekrety!D66&lt;&gt;"",dekrety!D66,"")</f>
        <v/>
      </c>
      <c r="E66" s="84" t="str">
        <f>IF(dekrety!E66&lt;&gt;"",dekrety!E66,"")</f>
        <v/>
      </c>
      <c r="F66" s="84" t="str">
        <f>IF(dekrety!F66&lt;&gt;"",dekrety!F66,"")</f>
        <v/>
      </c>
    </row>
    <row r="67" spans="2:6" x14ac:dyDescent="0.3">
      <c r="B67" s="83" t="str">
        <f>IF(dekrety!B67&lt;&gt;"",dekrety!B67,"")</f>
        <v/>
      </c>
      <c r="C67" s="83" t="str">
        <f>IF(dekrety!C67&lt;&gt;"",dekrety!C67,"")</f>
        <v/>
      </c>
      <c r="D67" s="49" t="str">
        <f>IF(dekrety!D67&lt;&gt;"",dekrety!D67,"")</f>
        <v/>
      </c>
      <c r="E67" s="84" t="str">
        <f>IF(dekrety!E67&lt;&gt;"",dekrety!E67,"")</f>
        <v/>
      </c>
      <c r="F67" s="84" t="str">
        <f>IF(dekrety!F67&lt;&gt;"",dekrety!F67,"")</f>
        <v/>
      </c>
    </row>
    <row r="68" spans="2:6" x14ac:dyDescent="0.3">
      <c r="B68" s="83" t="str">
        <f>IF(dekrety!B68&lt;&gt;"",dekrety!B68,"")</f>
        <v/>
      </c>
      <c r="C68" s="83" t="str">
        <f>IF(dekrety!C68&lt;&gt;"",dekrety!C68,"")</f>
        <v/>
      </c>
      <c r="D68" s="49" t="str">
        <f>IF(dekrety!D68&lt;&gt;"",dekrety!D68,"")</f>
        <v/>
      </c>
      <c r="E68" s="84" t="str">
        <f>IF(dekrety!E68&lt;&gt;"",dekrety!E68,"")</f>
        <v/>
      </c>
      <c r="F68" s="84" t="str">
        <f>IF(dekrety!F68&lt;&gt;"",dekrety!F68,"")</f>
        <v/>
      </c>
    </row>
    <row r="69" spans="2:6" x14ac:dyDescent="0.3">
      <c r="B69" s="83" t="str">
        <f>IF(dekrety!B69&lt;&gt;"",dekrety!B69,"")</f>
        <v/>
      </c>
      <c r="C69" s="83" t="str">
        <f>IF(dekrety!C69&lt;&gt;"",dekrety!C69,"")</f>
        <v/>
      </c>
      <c r="D69" s="49" t="str">
        <f>IF(dekrety!D69&lt;&gt;"",dekrety!D69,"")</f>
        <v/>
      </c>
      <c r="E69" s="84" t="str">
        <f>IF(dekrety!E69&lt;&gt;"",dekrety!E69,"")</f>
        <v/>
      </c>
      <c r="F69" s="84" t="str">
        <f>IF(dekrety!F69&lt;&gt;"",dekrety!F69,"")</f>
        <v/>
      </c>
    </row>
    <row r="70" spans="2:6" x14ac:dyDescent="0.3">
      <c r="B70" s="83" t="str">
        <f>IF(dekrety!B70&lt;&gt;"",dekrety!B70,"")</f>
        <v/>
      </c>
      <c r="C70" s="83" t="str">
        <f>IF(dekrety!C70&lt;&gt;"",dekrety!C70,"")</f>
        <v/>
      </c>
      <c r="D70" s="49" t="str">
        <f>IF(dekrety!D70&lt;&gt;"",dekrety!D70,"")</f>
        <v/>
      </c>
      <c r="E70" s="84" t="str">
        <f>IF(dekrety!E70&lt;&gt;"",dekrety!E70,"")</f>
        <v/>
      </c>
      <c r="F70" s="84" t="str">
        <f>IF(dekrety!F70&lt;&gt;"",dekrety!F70,"")</f>
        <v/>
      </c>
    </row>
    <row r="71" spans="2:6" x14ac:dyDescent="0.3">
      <c r="B71" s="83" t="str">
        <f>IF(dekrety!B71&lt;&gt;"",dekrety!B71,"")</f>
        <v/>
      </c>
      <c r="C71" s="83" t="str">
        <f>IF(dekrety!C71&lt;&gt;"",dekrety!C71,"")</f>
        <v/>
      </c>
      <c r="D71" s="49" t="str">
        <f>IF(dekrety!D71&lt;&gt;"",dekrety!D71,"")</f>
        <v/>
      </c>
      <c r="E71" s="84" t="str">
        <f>IF(dekrety!E71&lt;&gt;"",dekrety!E71,"")</f>
        <v/>
      </c>
      <c r="F71" s="84" t="str">
        <f>IF(dekrety!F71&lt;&gt;"",dekrety!F71,"")</f>
        <v/>
      </c>
    </row>
    <row r="72" spans="2:6" x14ac:dyDescent="0.3">
      <c r="B72" s="83" t="str">
        <f>IF(dekrety!B72&lt;&gt;"",dekrety!B72,"")</f>
        <v/>
      </c>
      <c r="C72" s="83" t="str">
        <f>IF(dekrety!C72&lt;&gt;"",dekrety!C72,"")</f>
        <v/>
      </c>
      <c r="D72" s="49" t="str">
        <f>IF(dekrety!D72&lt;&gt;"",dekrety!D72,"")</f>
        <v/>
      </c>
      <c r="E72" s="84" t="str">
        <f>IF(dekrety!E72&lt;&gt;"",dekrety!E72,"")</f>
        <v/>
      </c>
      <c r="F72" s="84" t="str">
        <f>IF(dekrety!F72&lt;&gt;"",dekrety!F72,"")</f>
        <v/>
      </c>
    </row>
    <row r="73" spans="2:6" x14ac:dyDescent="0.3">
      <c r="B73" s="83" t="str">
        <f>IF(dekrety!B73&lt;&gt;"",dekrety!B73,"")</f>
        <v/>
      </c>
      <c r="C73" s="83" t="str">
        <f>IF(dekrety!C73&lt;&gt;"",dekrety!C73,"")</f>
        <v/>
      </c>
      <c r="D73" s="49" t="str">
        <f>IF(dekrety!D73&lt;&gt;"",dekrety!D73,"")</f>
        <v/>
      </c>
      <c r="E73" s="84" t="str">
        <f>IF(dekrety!E73&lt;&gt;"",dekrety!E73,"")</f>
        <v/>
      </c>
      <c r="F73" s="84" t="str">
        <f>IF(dekrety!F73&lt;&gt;"",dekrety!F73,"")</f>
        <v/>
      </c>
    </row>
    <row r="74" spans="2:6" x14ac:dyDescent="0.3">
      <c r="B74" s="83" t="str">
        <f>IF(dekrety!B74&lt;&gt;"",dekrety!B74,"")</f>
        <v/>
      </c>
      <c r="C74" s="83" t="str">
        <f>IF(dekrety!C74&lt;&gt;"",dekrety!C74,"")</f>
        <v/>
      </c>
      <c r="D74" s="49" t="str">
        <f>IF(dekrety!D74&lt;&gt;"",dekrety!D74,"")</f>
        <v/>
      </c>
      <c r="E74" s="84" t="str">
        <f>IF(dekrety!E74&lt;&gt;"",dekrety!E74,"")</f>
        <v/>
      </c>
      <c r="F74" s="84" t="str">
        <f>IF(dekrety!F74&lt;&gt;"",dekrety!F74,"")</f>
        <v/>
      </c>
    </row>
    <row r="75" spans="2:6" x14ac:dyDescent="0.3">
      <c r="B75" s="83" t="str">
        <f>IF(dekrety!B75&lt;&gt;"",dekrety!B75,"")</f>
        <v/>
      </c>
      <c r="C75" s="83" t="str">
        <f>IF(dekrety!C75&lt;&gt;"",dekrety!C75,"")</f>
        <v/>
      </c>
      <c r="D75" s="49" t="str">
        <f>IF(dekrety!D75&lt;&gt;"",dekrety!D75,"")</f>
        <v/>
      </c>
      <c r="E75" s="84" t="str">
        <f>IF(dekrety!E75&lt;&gt;"",dekrety!E75,"")</f>
        <v/>
      </c>
      <c r="F75" s="84" t="str">
        <f>IF(dekrety!F75&lt;&gt;"",dekrety!F75,"")</f>
        <v/>
      </c>
    </row>
    <row r="76" spans="2:6" x14ac:dyDescent="0.3">
      <c r="B76" s="83" t="str">
        <f>IF(dekrety!B76&lt;&gt;"",dekrety!B76,"")</f>
        <v/>
      </c>
      <c r="C76" s="83" t="str">
        <f>IF(dekrety!C76&lt;&gt;"",dekrety!C76,"")</f>
        <v/>
      </c>
      <c r="D76" s="49" t="str">
        <f>IF(dekrety!D76&lt;&gt;"",dekrety!D76,"")</f>
        <v/>
      </c>
      <c r="E76" s="84" t="str">
        <f>IF(dekrety!E76&lt;&gt;"",dekrety!E76,"")</f>
        <v/>
      </c>
      <c r="F76" s="84" t="str">
        <f>IF(dekrety!F76&lt;&gt;"",dekrety!F76,"")</f>
        <v/>
      </c>
    </row>
    <row r="77" spans="2:6" x14ac:dyDescent="0.3">
      <c r="B77" s="83" t="str">
        <f>IF(dekrety!B77&lt;&gt;"",dekrety!B77,"")</f>
        <v/>
      </c>
      <c r="C77" s="83" t="str">
        <f>IF(dekrety!C77&lt;&gt;"",dekrety!C77,"")</f>
        <v/>
      </c>
      <c r="D77" s="49" t="str">
        <f>IF(dekrety!D77&lt;&gt;"",dekrety!D77,"")</f>
        <v/>
      </c>
      <c r="E77" s="84" t="str">
        <f>IF(dekrety!E77&lt;&gt;"",dekrety!E77,"")</f>
        <v/>
      </c>
      <c r="F77" s="84" t="str">
        <f>IF(dekrety!F77&lt;&gt;"",dekrety!F77,"")</f>
        <v/>
      </c>
    </row>
    <row r="78" spans="2:6" x14ac:dyDescent="0.3">
      <c r="B78" s="83" t="str">
        <f>IF(dekrety!B78&lt;&gt;"",dekrety!B78,"")</f>
        <v/>
      </c>
      <c r="C78" s="83" t="str">
        <f>IF(dekrety!C78&lt;&gt;"",dekrety!C78,"")</f>
        <v/>
      </c>
      <c r="D78" s="49" t="str">
        <f>IF(dekrety!D78&lt;&gt;"",dekrety!D78,"")</f>
        <v/>
      </c>
      <c r="E78" s="84" t="str">
        <f>IF(dekrety!E78&lt;&gt;"",dekrety!E78,"")</f>
        <v/>
      </c>
      <c r="F78" s="84" t="str">
        <f>IF(dekrety!F78&lt;&gt;"",dekrety!F78,"")</f>
        <v/>
      </c>
    </row>
    <row r="79" spans="2:6" x14ac:dyDescent="0.3">
      <c r="B79" s="83" t="str">
        <f>IF(dekrety!B79&lt;&gt;"",dekrety!B79,"")</f>
        <v/>
      </c>
      <c r="C79" s="83" t="str">
        <f>IF(dekrety!C79&lt;&gt;"",dekrety!C79,"")</f>
        <v/>
      </c>
      <c r="D79" s="49" t="str">
        <f>IF(dekrety!D79&lt;&gt;"",dekrety!D79,"")</f>
        <v/>
      </c>
      <c r="E79" s="84" t="str">
        <f>IF(dekrety!E79&lt;&gt;"",dekrety!E79,"")</f>
        <v/>
      </c>
      <c r="F79" s="84" t="str">
        <f>IF(dekrety!F79&lt;&gt;"",dekrety!F79,"")</f>
        <v/>
      </c>
    </row>
    <row r="80" spans="2:6" x14ac:dyDescent="0.3">
      <c r="B80" s="83" t="str">
        <f>IF(dekrety!B80&lt;&gt;"",dekrety!B80,"")</f>
        <v/>
      </c>
      <c r="C80" s="83" t="str">
        <f>IF(dekrety!C80&lt;&gt;"",dekrety!C80,"")</f>
        <v/>
      </c>
      <c r="D80" s="49" t="str">
        <f>IF(dekrety!D80&lt;&gt;"",dekrety!D80,"")</f>
        <v/>
      </c>
      <c r="E80" s="84" t="str">
        <f>IF(dekrety!E80&lt;&gt;"",dekrety!E80,"")</f>
        <v/>
      </c>
      <c r="F80" s="84" t="str">
        <f>IF(dekrety!F80&lt;&gt;"",dekrety!F80,"")</f>
        <v/>
      </c>
    </row>
    <row r="81" spans="2:6" x14ac:dyDescent="0.3">
      <c r="B81" s="83" t="str">
        <f>IF(dekrety!B81&lt;&gt;"",dekrety!B81,"")</f>
        <v/>
      </c>
      <c r="C81" s="83" t="str">
        <f>IF(dekrety!C81&lt;&gt;"",dekrety!C81,"")</f>
        <v/>
      </c>
      <c r="D81" s="49" t="str">
        <f>IF(dekrety!D81&lt;&gt;"",dekrety!D81,"")</f>
        <v/>
      </c>
      <c r="E81" s="84" t="str">
        <f>IF(dekrety!E81&lt;&gt;"",dekrety!E81,"")</f>
        <v/>
      </c>
      <c r="F81" s="84" t="str">
        <f>IF(dekrety!F81&lt;&gt;"",dekrety!F81,"")</f>
        <v/>
      </c>
    </row>
    <row r="82" spans="2:6" x14ac:dyDescent="0.3">
      <c r="B82" s="83" t="str">
        <f>IF(dekrety!B82&lt;&gt;"",dekrety!B82,"")</f>
        <v/>
      </c>
      <c r="C82" s="83" t="str">
        <f>IF(dekrety!C82&lt;&gt;"",dekrety!C82,"")</f>
        <v/>
      </c>
      <c r="D82" s="49" t="str">
        <f>IF(dekrety!D82&lt;&gt;"",dekrety!D82,"")</f>
        <v/>
      </c>
      <c r="E82" s="84" t="str">
        <f>IF(dekrety!E82&lt;&gt;"",dekrety!E82,"")</f>
        <v/>
      </c>
      <c r="F82" s="84" t="str">
        <f>IF(dekrety!F82&lt;&gt;"",dekrety!F82,"")</f>
        <v/>
      </c>
    </row>
    <row r="83" spans="2:6" x14ac:dyDescent="0.3">
      <c r="B83" s="83" t="str">
        <f>IF(dekrety!B83&lt;&gt;"",dekrety!B83,"")</f>
        <v/>
      </c>
      <c r="C83" s="83" t="str">
        <f>IF(dekrety!C83&lt;&gt;"",dekrety!C83,"")</f>
        <v/>
      </c>
      <c r="D83" s="49" t="str">
        <f>IF(dekrety!D83&lt;&gt;"",dekrety!D83,"")</f>
        <v/>
      </c>
      <c r="E83" s="84" t="str">
        <f>IF(dekrety!E83&lt;&gt;"",dekrety!E83,"")</f>
        <v/>
      </c>
      <c r="F83" s="84" t="str">
        <f>IF(dekrety!F83&lt;&gt;"",dekrety!F83,"")</f>
        <v/>
      </c>
    </row>
    <row r="84" spans="2:6" x14ac:dyDescent="0.3">
      <c r="B84" s="83" t="str">
        <f>IF(dekrety!B84&lt;&gt;"",dekrety!B84,"")</f>
        <v/>
      </c>
      <c r="C84" s="83" t="str">
        <f>IF(dekrety!C84&lt;&gt;"",dekrety!C84,"")</f>
        <v/>
      </c>
      <c r="D84" s="49" t="str">
        <f>IF(dekrety!D84&lt;&gt;"",dekrety!D84,"")</f>
        <v/>
      </c>
      <c r="E84" s="84" t="str">
        <f>IF(dekrety!E84&lt;&gt;"",dekrety!E84,"")</f>
        <v/>
      </c>
      <c r="F84" s="84" t="str">
        <f>IF(dekrety!F84&lt;&gt;"",dekrety!F84,"")</f>
        <v/>
      </c>
    </row>
    <row r="85" spans="2:6" x14ac:dyDescent="0.3">
      <c r="B85" s="83" t="str">
        <f>IF(dekrety!B85&lt;&gt;"",dekrety!B85,"")</f>
        <v/>
      </c>
      <c r="C85" s="83" t="str">
        <f>IF(dekrety!C85&lt;&gt;"",dekrety!C85,"")</f>
        <v/>
      </c>
      <c r="D85" s="49" t="str">
        <f>IF(dekrety!D85&lt;&gt;"",dekrety!D85,"")</f>
        <v/>
      </c>
      <c r="E85" s="84" t="str">
        <f>IF(dekrety!E85&lt;&gt;"",dekrety!E85,"")</f>
        <v/>
      </c>
      <c r="F85" s="84" t="str">
        <f>IF(dekrety!F85&lt;&gt;"",dekrety!F85,"")</f>
        <v/>
      </c>
    </row>
    <row r="86" spans="2:6" x14ac:dyDescent="0.3">
      <c r="B86" s="83" t="str">
        <f>IF(dekrety!B86&lt;&gt;"",dekrety!B86,"")</f>
        <v/>
      </c>
      <c r="C86" s="83" t="str">
        <f>IF(dekrety!C86&lt;&gt;"",dekrety!C86,"")</f>
        <v/>
      </c>
      <c r="D86" s="49" t="str">
        <f>IF(dekrety!D86&lt;&gt;"",dekrety!D86,"")</f>
        <v/>
      </c>
      <c r="E86" s="84" t="str">
        <f>IF(dekrety!E86&lt;&gt;"",dekrety!E86,"")</f>
        <v/>
      </c>
      <c r="F86" s="84" t="str">
        <f>IF(dekrety!F86&lt;&gt;"",dekrety!F86,"")</f>
        <v/>
      </c>
    </row>
    <row r="87" spans="2:6" x14ac:dyDescent="0.3">
      <c r="B87" s="83" t="str">
        <f>IF(dekrety!B87&lt;&gt;"",dekrety!B87,"")</f>
        <v/>
      </c>
      <c r="C87" s="83" t="str">
        <f>IF(dekrety!C87&lt;&gt;"",dekrety!C87,"")</f>
        <v/>
      </c>
      <c r="D87" s="49" t="str">
        <f>IF(dekrety!D87&lt;&gt;"",dekrety!D87,"")</f>
        <v/>
      </c>
      <c r="E87" s="84" t="str">
        <f>IF(dekrety!E87&lt;&gt;"",dekrety!E87,"")</f>
        <v/>
      </c>
      <c r="F87" s="84" t="str">
        <f>IF(dekrety!F87&lt;&gt;"",dekrety!F87,"")</f>
        <v/>
      </c>
    </row>
    <row r="88" spans="2:6" x14ac:dyDescent="0.3">
      <c r="B88" s="83" t="str">
        <f>IF(dekrety!B88&lt;&gt;"",dekrety!B88,"")</f>
        <v/>
      </c>
      <c r="C88" s="83" t="str">
        <f>IF(dekrety!C88&lt;&gt;"",dekrety!C88,"")</f>
        <v/>
      </c>
      <c r="D88" s="49" t="str">
        <f>IF(dekrety!D88&lt;&gt;"",dekrety!D88,"")</f>
        <v/>
      </c>
      <c r="E88" s="84" t="str">
        <f>IF(dekrety!E88&lt;&gt;"",dekrety!E88,"")</f>
        <v/>
      </c>
      <c r="F88" s="84" t="str">
        <f>IF(dekrety!F88&lt;&gt;"",dekrety!F88,"")</f>
        <v/>
      </c>
    </row>
    <row r="89" spans="2:6" ht="15" thickBot="1" x14ac:dyDescent="0.35">
      <c r="B89" s="83" t="str">
        <f>IF(dekrety!B89&lt;&gt;"",dekrety!B89,"")</f>
        <v/>
      </c>
      <c r="C89" s="83" t="str">
        <f>IF(dekrety!C89&lt;&gt;"",dekrety!C89,"")</f>
        <v/>
      </c>
      <c r="D89" s="49" t="str">
        <f>IF(dekrety!D89&lt;&gt;"",dekrety!D89,"")</f>
        <v/>
      </c>
      <c r="E89" s="84" t="str">
        <f>IF(dekrety!E89&lt;&gt;"",dekrety!E89,"")</f>
        <v/>
      </c>
      <c r="F89" s="84" t="str">
        <f>IF(dekrety!F89&lt;&gt;"",dekrety!F89,"")</f>
        <v/>
      </c>
    </row>
    <row r="90" spans="2:6" ht="15" thickBot="1" x14ac:dyDescent="0.35">
      <c r="B90" s="76"/>
      <c r="C90" s="85" t="s">
        <v>3</v>
      </c>
      <c r="D90" s="85"/>
      <c r="E90" s="86">
        <f>SUBTOTAL(109,E3:E89)</f>
        <v>0</v>
      </c>
      <c r="F90" s="87">
        <f>SUBTOTAL(109,F3:F89)</f>
        <v>0</v>
      </c>
    </row>
  </sheetData>
  <sheetProtection algorithmName="SHA-512" hashValue="XXpCerLojvjTRir7N2CC6+wVeH74rI/AmEsn2dN3rv7TUriJQoteVe8yCH5D0PPlIhVyp0ghWFc9HkLUSt3VBA==" saltValue="3Aox60Y/hWJtIAoK7ztF6Q==" spinCount="100000" sheet="1" objects="1" scenarios="1" sort="0" autoFilter="0"/>
  <autoFilter ref="C2:F89"/>
  <mergeCells count="1">
    <mergeCell ref="C1:F1"/>
  </mergeCells>
  <conditionalFormatting sqref="B3:F89">
    <cfRule type="cellIs" dxfId="35" priority="13" operator="equal">
      <formula>10</formula>
    </cfRule>
  </conditionalFormatting>
  <conditionalFormatting sqref="B3:F89">
    <cfRule type="cellIs" dxfId="34" priority="11" operator="equal">
      <formula>234</formula>
    </cfRule>
  </conditionalFormatting>
  <conditionalFormatting sqref="B3:F89">
    <cfRule type="cellIs" dxfId="33" priority="1" operator="equal">
      <formula>408</formula>
    </cfRule>
    <cfRule type="cellIs" dxfId="32" priority="2" operator="equal">
      <formula>407</formula>
    </cfRule>
    <cfRule type="cellIs" dxfId="31" priority="4" operator="equal">
      <formula>406</formula>
    </cfRule>
    <cfRule type="cellIs" dxfId="30" priority="5" operator="equal">
      <formula>405</formula>
    </cfRule>
    <cfRule type="cellIs" dxfId="29" priority="6" operator="equal">
      <formula>404</formula>
    </cfRule>
    <cfRule type="cellIs" dxfId="28" priority="7" operator="equal">
      <formula>403</formula>
    </cfRule>
    <cfRule type="cellIs" dxfId="27" priority="8" operator="equal">
      <formula>402</formula>
    </cfRule>
    <cfRule type="cellIs" dxfId="26" priority="9" operator="equal">
      <formula>401</formula>
    </cfRule>
    <cfRule type="cellIs" dxfId="25" priority="10" operator="equal">
      <formula>400</formula>
    </cfRule>
  </conditionalFormatting>
  <dataValidations count="1">
    <dataValidation errorStyle="information" allowBlank="1" showErrorMessage="1" promptTitle="wybór" sqref="B3:F89"/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" operator="equal" id="{3C87B627-ABD8-42D5-A309-C09E4732B5EB}">
            <xm:f>'plan kont'!$B$3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B3:F89</xm:sqref>
        </x14:conditionalFormatting>
        <x14:conditionalFormatting xmlns:xm="http://schemas.microsoft.com/office/excel/2006/main">
          <x14:cfRule type="cellIs" priority="3" operator="equal" id="{BCBA99B8-0DFD-4D63-A4C6-C9CC466E2771}">
            <xm:f>'plan kont'!$B$105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B3:F89</xm:sqref>
        </x14:conditionalFormatting>
        <x14:conditionalFormatting xmlns:xm="http://schemas.microsoft.com/office/excel/2006/main">
          <x14:cfRule type="cellIs" priority="14" operator="equal" id="{3E04ED7B-2480-41FD-93C6-0D37A5A10CFE}">
            <xm:f>ZOiS!$B$56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5" operator="equal" id="{9AE16571-BFF5-4537-AD85-CC72B361915D}">
            <xm:f>ZOiS!$B$49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6" operator="equal" id="{85907405-F64F-4CBA-BC67-2CD836C330B2}">
            <xm:f>ZOiS!$B$46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7" operator="equal" id="{6E2D147F-D672-45A9-B0A8-E485D0096702}">
            <xm:f>ZOiS!$B$32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8" operator="equal" id="{9CEEC436-EE14-423D-94CB-1FA18CF6DE93}">
            <xm:f>ZOiS!$B$26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9" operator="equal" id="{2F26770C-C496-45A8-B8B3-BE8479CB496C}">
            <xm:f>ZOiS!$B$12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0" operator="equal" id="{59FD103E-CF10-4C12-B7F1-C429289E0615}">
            <xm:f>ZOiS!$B$4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B3:F89</xm:sqref>
        </x14:conditionalFormatting>
        <x14:conditionalFormatting xmlns:xm="http://schemas.microsoft.com/office/excel/2006/main">
          <x14:cfRule type="cellIs" priority="21" operator="equal" id="{EC07FA26-12E7-4BAF-B2D1-4DC684F9A00F}">
            <xm:f>'plan kont'!$B$110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2" operator="equal" id="{ABAA7FC5-FED5-4FC8-8825-7D3DC81B06C3}">
            <xm:f>'plan kont'!$B$105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3" operator="equal" id="{BD0B8457-50FE-4C76-A2E1-6191299E0D23}">
            <xm:f>'plan kont'!$B$100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4" operator="equal" id="{6B93481E-C4EB-43A6-93E1-1BABDA0213D3}">
            <xm:f>'plan kont'!$B$97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5" operator="equal" id="{BE0AD785-E468-43E7-96EC-DE5B1E3059A8}">
            <xm:f>'plan kont'!$B$85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6" operator="equal" id="{CEA89CA5-4897-416A-B842-0FDAE3F98E39}">
            <xm:f>'plan kont'!$B$77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7" operator="equal" id="{CEC0FC78-B908-4793-8526-3C56B5DDF756}">
            <xm:f>'plan kont'!$B$74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8" operator="equal" id="{6A1D90D8-9752-42C9-BD90-F62694FAFCC5}">
            <xm:f>'plan kont'!$B$64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9" operator="equal" id="{B8BACDD6-578F-4CEB-BAFE-4B2B8CCEAD7E}">
            <xm:f>'plan kont'!$B$64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0" operator="equal" id="{28BDF087-8C93-4303-B921-66038E939679}">
            <xm:f>'plan kont'!$B$55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1" operator="equal" id="{F1C4B079-A873-44E8-94E1-BF58D3C36C54}">
            <xm:f>'plan kont'!$B$48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2" operator="equal" id="{1C9CA661-25C5-447B-8F96-20416602ED99}">
            <xm:f>'plan kont'!$B$45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3" operator="equal" id="{A65BAF07-A806-45BA-B79E-7DC4E6D1E624}">
            <xm:f>'plan kont'!$B$31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4" operator="equal" id="{44A8C7C5-C579-4B24-B161-71C9FB8F1FAB}">
            <xm:f>'plan kont'!$B$25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5" operator="equal" id="{1006D908-491F-4A06-9C51-D3ED4E79B5CF}">
            <xm:f>'plan kont'!$B$11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6" operator="equal" id="{D3A4B48B-6797-4654-B985-B9E5B120C152}">
            <xm:f>'plan kont'!$B$3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B3:F89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start</vt:lpstr>
      <vt:lpstr>dekrety</vt:lpstr>
      <vt:lpstr>ZOiS</vt:lpstr>
      <vt:lpstr>plan kont</vt:lpstr>
      <vt:lpstr>zapisy</vt:lpstr>
      <vt:lpstr>lista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2017-03-30T12:56:45Z</dcterms:modified>
</cp:coreProperties>
</file>