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TART" sheetId="1" r:id="rId1"/>
    <sheet name="Struktura kosztów" sheetId="3" r:id="rId2"/>
    <sheet name="JPK_KR_m" sheetId="2" r:id="rId3"/>
    <sheet name="JPK_KR_m-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6" i="3"/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6" i="3"/>
  <c r="C21" i="3"/>
  <c r="C20" i="3"/>
  <c r="C19" i="3"/>
  <c r="C18" i="3"/>
  <c r="C17" i="3"/>
  <c r="C16" i="3"/>
  <c r="C15" i="3"/>
  <c r="E15" i="3"/>
  <c r="E13" i="3"/>
  <c r="E12" i="3"/>
  <c r="E11" i="3"/>
  <c r="C14" i="3"/>
  <c r="C13" i="3"/>
  <c r="C12" i="3"/>
  <c r="C11" i="3"/>
  <c r="C10" i="3"/>
  <c r="C9" i="3"/>
  <c r="C8" i="3"/>
  <c r="F12" i="1"/>
  <c r="D2" i="3" s="1"/>
  <c r="D12" i="1"/>
  <c r="B2" i="3" s="1"/>
  <c r="C7" i="3"/>
  <c r="C6" i="3"/>
  <c r="C5" i="3" l="1"/>
  <c r="E14" i="3"/>
  <c r="B16" i="3"/>
  <c r="B15" i="3"/>
  <c r="B6" i="3"/>
  <c r="E21" i="3"/>
  <c r="E20" i="3"/>
  <c r="E19" i="3"/>
  <c r="E18" i="3"/>
  <c r="E17" i="3"/>
  <c r="E16" i="3"/>
  <c r="E10" i="3"/>
  <c r="E9" i="3"/>
  <c r="E8" i="3"/>
  <c r="E7" i="3"/>
  <c r="E6" i="3"/>
  <c r="B2" i="1"/>
  <c r="E5" i="3" l="1"/>
  <c r="F9" i="3" s="1"/>
  <c r="F13" i="3" l="1"/>
  <c r="F14" i="3"/>
  <c r="F16" i="3"/>
  <c r="F10" i="3"/>
  <c r="F12" i="3"/>
  <c r="F15" i="3"/>
  <c r="F8" i="3"/>
  <c r="F11" i="3"/>
  <c r="F21" i="3"/>
  <c r="F17" i="3"/>
  <c r="F7" i="3"/>
  <c r="F6" i="3"/>
  <c r="F18" i="3"/>
  <c r="F20" i="3"/>
  <c r="F19" i="3"/>
</calcChain>
</file>

<file path=xl/connections.xml><?xml version="1.0" encoding="utf-8"?>
<connections xmlns="http://schemas.openxmlformats.org/spreadsheetml/2006/main">
  <connection id="1" name="JPK_KR_20180501_20180531_635c01fb" type="4" refreshedVersion="0" background="1">
    <webPr xml="1" sourceData="1" parsePre="1" consecutive="1" url="C:\JPK\PLIKI\F-01\JPK_KR_20180501_20180531_635c01fb.xml" htmlTables="1"/>
  </connection>
  <connection id="2" name="JPK_KR_20180601_20180630_62844bc0" type="4" refreshedVersion="0" background="1">
    <webPr xml="1" sourceData="1" parsePre="1" consecutive="1" url="C:\JPK\PLIKI\F-01\JPK_KR_20180601_20180630_6310d9fd.xml" htmlTables="1"/>
  </connection>
</connections>
</file>

<file path=xl/sharedStrings.xml><?xml version="1.0" encoding="utf-8"?>
<sst xmlns="http://schemas.openxmlformats.org/spreadsheetml/2006/main" count="3989" uniqueCount="370">
  <si>
    <t>Firma:</t>
  </si>
  <si>
    <t>za okres:</t>
  </si>
  <si>
    <t>od</t>
  </si>
  <si>
    <t>do</t>
  </si>
  <si>
    <t>ANT Consulting Magdalena Chomuszko</t>
  </si>
  <si>
    <t>2018.01</t>
  </si>
  <si>
    <t>do wersji JPK_KR(1)</t>
  </si>
  <si>
    <t>www.wirtuozksiegowosci.pl</t>
  </si>
  <si>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</si>
  <si>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</si>
  <si>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</si>
  <si>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</si>
  <si>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</si>
  <si>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</si>
  <si>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</si>
  <si>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</si>
  <si>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</si>
  <si>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</si>
  <si>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</si>
  <si>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</si>
  <si>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</si>
  <si>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</si>
  <si>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</si>
  <si>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</si>
  <si>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</si>
  <si>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</si>
  <si>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</si>
  <si>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</si>
  <si>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</si>
  <si>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</si>
  <si>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</si>
  <si>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</si>
  <si>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</si>
  <si>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</si>
  <si>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</si>
  <si>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</si>
  <si>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</si>
  <si>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</si>
  <si>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</si>
  <si>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</si>
  <si>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</si>
  <si>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</si>
  <si>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</si>
  <si>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</si>
  <si>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</si>
  <si>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</si>
  <si>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</si>
  <si>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</si>
  <si>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</si>
  <si>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</si>
  <si>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</si>
  <si>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</si>
  <si>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</si>
  <si>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</si>
  <si>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</si>
  <si>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</si>
  <si>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</si>
  <si>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</si>
  <si>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</si>
  <si>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</si>
  <si>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</si>
  <si>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</si>
  <si>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</si>
  <si>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</si>
  <si>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</si>
  <si>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</si>
  <si>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</si>
  <si>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</si>
  <si>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</si>
  <si>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</si>
  <si>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</si>
  <si>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</si>
  <si>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</si>
  <si>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</si>
  <si>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</si>
  <si>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</si>
  <si>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Prezentacja</t>
  </si>
  <si>
    <t>PL</t>
  </si>
  <si>
    <t>BRAK</t>
  </si>
  <si>
    <t>G</t>
  </si>
  <si>
    <t>010-4</t>
  </si>
  <si>
    <t>010-5</t>
  </si>
  <si>
    <t>016-4</t>
  </si>
  <si>
    <t>070-5</t>
  </si>
  <si>
    <t>130</t>
  </si>
  <si>
    <t>133</t>
  </si>
  <si>
    <t>200</t>
  </si>
  <si>
    <t>201-3-1-1</t>
  </si>
  <si>
    <t>201-3-1-5</t>
  </si>
  <si>
    <t>201-3-1-6</t>
  </si>
  <si>
    <t>201-3-2-1</t>
  </si>
  <si>
    <t>202-3-1-7</t>
  </si>
  <si>
    <t>202-3-1-8</t>
  </si>
  <si>
    <t>202-3-2-4</t>
  </si>
  <si>
    <t>203-3-1-2</t>
  </si>
  <si>
    <t>203-3-1-3</t>
  </si>
  <si>
    <t>204-3-1-2</t>
  </si>
  <si>
    <t>220-1</t>
  </si>
  <si>
    <t>220-3</t>
  </si>
  <si>
    <t>221-1</t>
  </si>
  <si>
    <t>221-2</t>
  </si>
  <si>
    <t>221-5</t>
  </si>
  <si>
    <t>230</t>
  </si>
  <si>
    <t>234-3</t>
  </si>
  <si>
    <t>302-2-2</t>
  </si>
  <si>
    <t>302-2-3</t>
  </si>
  <si>
    <t>303-2</t>
  </si>
  <si>
    <t>330</t>
  </si>
  <si>
    <t>401-1-1</t>
  </si>
  <si>
    <t>401-1-2</t>
  </si>
  <si>
    <t>402-1</t>
  </si>
  <si>
    <t>402-4</t>
  </si>
  <si>
    <t>403-4</t>
  </si>
  <si>
    <t>403-6</t>
  </si>
  <si>
    <t>405</t>
  </si>
  <si>
    <t>406-1</t>
  </si>
  <si>
    <t>407-1</t>
  </si>
  <si>
    <t>407-3</t>
  </si>
  <si>
    <t>407-6</t>
  </si>
  <si>
    <t>407-7</t>
  </si>
  <si>
    <t>641-2</t>
  </si>
  <si>
    <t>702-1</t>
  </si>
  <si>
    <t>702-2</t>
  </si>
  <si>
    <t>732-2</t>
  </si>
  <si>
    <t>750-1</t>
  </si>
  <si>
    <t>750-2</t>
  </si>
  <si>
    <t>755</t>
  </si>
  <si>
    <t>756-1</t>
  </si>
  <si>
    <t>763</t>
  </si>
  <si>
    <t>764</t>
  </si>
  <si>
    <t>801</t>
  </si>
  <si>
    <t>805</t>
  </si>
  <si>
    <t>821</t>
  </si>
  <si>
    <t>822</t>
  </si>
  <si>
    <t>860</t>
  </si>
  <si>
    <t>871</t>
  </si>
  <si>
    <t>Środki trwałe/Środki transportu[BAII1d]</t>
  </si>
  <si>
    <t>Środki trwałe/Inne środki trwałe[BAII1e]</t>
  </si>
  <si>
    <t>Aktualizacja wartości środków trwałych/Środki transportu</t>
  </si>
  <si>
    <t>Umorzenie środków trwałych/Inne środki trwałe[BAII1e]</t>
  </si>
  <si>
    <t>Bieżący rachunek bankowy[BABIII1c!]</t>
  </si>
  <si>
    <t>Walutowy rachunek bankowy[BABIII1c!]</t>
  </si>
  <si>
    <t>Rozrachunki bieżące, nieterminowe[BPBIII3d!][C1D2P12]</t>
  </si>
  <si>
    <t>Rozrachunki krajowe z odbiorcami z tytułu dostaw i usług/Rozrachunki należności od pozostałych jednostek[C1D2P12]/Należności od pozostałych jednostek płatne do 12 miesięcyi[BABII3a!]/Sage sp. z o.o.</t>
  </si>
  <si>
    <t>Rozrachunki krajowe z odbiorcami z tytułu dostaw i usług/Rozrachunki należności od pozostałych jednostek[C1D2P12]/Należności od pozostałych jednostek płatne do 12 miesięcyi[BABII3a!]/Nabywca towarów</t>
  </si>
  <si>
    <t>Rozrachunki krajowe z odbiorcami z tytułu dostaw i usług/Rozrachunki należności od pozostałych jednostek[C1D2P12]/Należności od pozostałych jednostek płatne do 12 miesięcyi[BABII3a!]/Nabywca materiałów</t>
  </si>
  <si>
    <t>Rozrachunki krajowe z odbiorcami z tytułu dostaw i usług/Rozrachunki należności od pozostałych jednostek[C1D2P12]/Należności od pozostałych  jednostek płatne powyżej 12 miesięcy[BABII3a!!]/Sage sp. z o.o.</t>
  </si>
  <si>
    <t>Rozrachunki krajowe z dostawcami z tytułu dostaw i usług/Rozrachunki zobowiązań wobec pozostałych jednostek/Zobowiązania wobec pozostałych jednostek płatne do 12 miesięcy[BPBIII3d!]/ENERGA SPÓŁKA AKCYJNA</t>
  </si>
  <si>
    <t>Rozrachunki krajowe z dostawcami z tytułu dostaw i usług/Rozrachunki zobowiązań wobec pozostałych jednostek/Zobowiązania wobec pozostałych jednostek płatne do 12 miesięcy[BPBIII3d!]/ZARZĄD OCZYSZCZANIA MIASTA</t>
  </si>
  <si>
    <t>Rozrachunki krajowe z dostawcami z tytułu dostaw i usług/Rozrachunki zobowiązań wobec pozostałych jednostek/Zobowiązania wobec pozostałych  jednostek płatne powyżej 12 miesięcy[BPBIII3d!!]/ANT Consulting Magdalena Chomuszko</t>
  </si>
  <si>
    <t>Rozrachunki zagranicz. z odbiorcami z tytułu dostaw i usług/Rozrachunki należności od pozostałych jednostek[C1D2P12]/Należności od pozostałych jednostek płatne do 12 miesięcyi[BABII3a!]/Kontrahent zagraniczny</t>
  </si>
  <si>
    <t>Rozrachunki zagranicz. z odbiorcami z tytułu dostaw i usług/Rozrachunki należności od pozostałych jednostek[C1D2P12]/Należności od pozostałych jednostek płatne do 12 miesięcyi[BABII3a!]/Kontrahent zagraniczny1</t>
  </si>
  <si>
    <t>Rozrachunki zagranicz. z dostawcami z tytułu dostaw i usług/Rozrachunki zobowiązań wobec pozostałych jednostek/Zobowiązania wobec pozostałych jednostek płatne do 12 miesięcy[BPBIII3d!]/Kontrahent zagraniczny</t>
  </si>
  <si>
    <t>Rozrachunki publicznoprawne[BABII3b][BPBIII3g][C1D2P13]/Podatek dochodowy</t>
  </si>
  <si>
    <t>Rozrachunki publicznoprawne[BABII3b][BPBIII3g][C1D2P13]/ZUS</t>
  </si>
  <si>
    <t>Rozrachunki z tytułu VAT[BABII3b][BPBIII3g][C1D2P13]/Rozliczenie należnego VAT</t>
  </si>
  <si>
    <t>Rozrachunki z tytułu VAT[BABII3b][BPBIII3g][C1D2P13]/Rozliczenie naliczonego VAT</t>
  </si>
  <si>
    <t>Rozrachunki z tytułu VAT[BABII3b][BPBIII3g][C1D2P13]/Rozrachunki z Urzędem Skarbowym z tytułu VAT</t>
  </si>
  <si>
    <t>Rozrachunki z tytułu wypłat wynagrodzeń[BPBIII3h]</t>
  </si>
  <si>
    <t>Inne rozrachunki z pracownikami[BPBIII3i]/Pozostałe</t>
  </si>
  <si>
    <t>Rozliczenie zakupu towarów/Zakupy od  jednostek powiązanych[BBI5][C1D2P10]/Towary w drodze</t>
  </si>
  <si>
    <t>Rozliczenie zakupu towarów/Zakupy od  jednostek powiązanych[BBI5][C1D2P10]/Dostawy niefakturowane</t>
  </si>
  <si>
    <t>Rozliczenie zakupu usług/Zakupy od  jednostek powiązanych</t>
  </si>
  <si>
    <t>Towary[BABI4][C1D2P09]</t>
  </si>
  <si>
    <t>K_Amortyzacja[C1D1P09][RBI]/Amortyzacja środków trwałych/Amortyzacja śr. tw. stanowiąca koszty uzyskania przychodu</t>
  </si>
  <si>
    <t>K_Amortyzacja[C1D1P09][RBI]/Amortyzacja środków trwałych/Amortyzacja śr. tr. NKUP</t>
  </si>
  <si>
    <t>K_Zużycie materiałów i energii[C1D1P10][RBII]/materiały na rzecz usług</t>
  </si>
  <si>
    <t>K_Zużycie materiałów i energii[C1D1P10][RBII]/energiaC1D1P11</t>
  </si>
  <si>
    <t>K_Usługi obce[C1D1P12][RBIII]/consulting</t>
  </si>
  <si>
    <t>K_Usługi obce[C1D1P12][RBIII]/wywóz śmieci</t>
  </si>
  <si>
    <t>K_Wynagrodzenia[C1D1P17][RBV]</t>
  </si>
  <si>
    <t>K_Ubezpieczenia społeczne i inne świadczenia[C1D1P19][RBVI]/Składki na ZUS, fundusze pracy oraz gwarant. świadczeń pracC1D1P20</t>
  </si>
  <si>
    <t>K_Pozostałe koszty rodzajowe[C1D1P22][RBVII]/Podróże służboweC1D1P23</t>
  </si>
  <si>
    <t>K_Pozostałe koszty rodzajowe[C1D1P22][RBVII]/Ubezpieczenia majątkoweC1D1P24</t>
  </si>
  <si>
    <t>K_Pozostałe koszty rodzajowe[C1D1P22][RBVII]/Inne koszty</t>
  </si>
  <si>
    <t>K_Pozostałe koszty rodzajowe[C1D1P22][RBVII]/NKUP</t>
  </si>
  <si>
    <t>Rozliczenia międzyokresowe czynne kosztów/Krótkoterminowe[BABIV]</t>
  </si>
  <si>
    <t>P_Sprzedaż usług działalności podstawowej[C1D1P02][RAI]/export[C1D1P03]</t>
  </si>
  <si>
    <t>P_Sprzedaż usług działalności podstawowej[C1D1P02][RAI]/Sprzedaż krajowa</t>
  </si>
  <si>
    <t>P_Sprzedaż materiałów[C1D1P06][RAIV]/Sprzedaż krajowa</t>
  </si>
  <si>
    <t>Różnice kursowe[RGVRK][RHIVRK]/P_Dodatnie[C1D1P50]</t>
  </si>
  <si>
    <t>Różnice kursowe[RGVRK][RHIVRK]/K_Ujemne[C1D1P57]</t>
  </si>
  <si>
    <t>P_Inne przychody finansowe[RGV]</t>
  </si>
  <si>
    <t>P_Pozostałe przychody finansowe[C1D1P49][RGV]/Przychody NP</t>
  </si>
  <si>
    <t>Pozostałe przychody operacyjne[C1D1P32][RDIII]</t>
  </si>
  <si>
    <t>Pozostałe koszty operacyjne[C1D1P37][REIII]</t>
  </si>
  <si>
    <t>Kapitał zakładowy[BPAI]</t>
  </si>
  <si>
    <t>Kapitał zapasowy[BPAII]</t>
  </si>
  <si>
    <t>Rozliczenie wyniku finansowego lat ubiegłych[BPAV]</t>
  </si>
  <si>
    <t>Rozliczenie na poczet wyniku finansowego roku bieżącego</t>
  </si>
  <si>
    <t>Wynik finansowy[BPAVI]</t>
  </si>
  <si>
    <t>Podatek dochodowy[C1D1P61][RJ]</t>
  </si>
  <si>
    <t>bilansowe</t>
  </si>
  <si>
    <t>wynikowe</t>
  </si>
  <si>
    <t>Aktywa trwałe</t>
  </si>
  <si>
    <t>Środki pieniężne, rachunki bankowe oraz krótkoterminowe aktywa finansowe</t>
  </si>
  <si>
    <t>Rozrachunki i roszczenia</t>
  </si>
  <si>
    <t>Materiały i towary</t>
  </si>
  <si>
    <t>Koszty według rodzajów i ich rozliczenie</t>
  </si>
  <si>
    <t>Produkty i rozliczenia międzyokresowe</t>
  </si>
  <si>
    <t>Przychody i koszty związane z ich osiąganiem</t>
  </si>
  <si>
    <t>Kapitały (fundusz) własne, fundusze specjalne, rezerwy i wynik finansowy</t>
  </si>
  <si>
    <t>Środki trwałe</t>
  </si>
  <si>
    <t>Aktualizacja wartości środków trwałych</t>
  </si>
  <si>
    <t>Umorzenie środków trwałych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</si>
  <si>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</si>
  <si>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</si>
  <si>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</si>
  <si>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</si>
  <si>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publicznoprawne[BABII3b][BPBIII3g][C1D2P13]</t>
  </si>
  <si>
    <t>Rozrachunki z tytułu VAT[BABII3b][BPBIII3g][C1D2P13]</t>
  </si>
  <si>
    <t>Inne rozrachunki z pracownikami[BPBIII3i]</t>
  </si>
  <si>
    <t>Rozliczenie zakupu towarów</t>
  </si>
  <si>
    <t>Rozliczenie zakupu usług</t>
  </si>
  <si>
    <t>K_Amortyzacja[C1D1P09][RBI]</t>
  </si>
  <si>
    <t>K_Zużycie materiałów i energii[C1D1P10][RBII]</t>
  </si>
  <si>
    <t>K_Usługi obce[C1D1P12][RBIII]</t>
  </si>
  <si>
    <t>K_Ubezpieczenia społeczne i inne świadczenia[C1D1P19][RBVI]</t>
  </si>
  <si>
    <t>K_Pozostałe koszty rodzajowe[C1D1P22][RBVII]</t>
  </si>
  <si>
    <t>Rozliczenia międzyokresowe czynne kosztów</t>
  </si>
  <si>
    <t>P_Sprzedaż usług działalności podstawowej[C1D1P02][RAI]</t>
  </si>
  <si>
    <t>P_Sprzedaż materiałów[C1D1P06][RAIV]</t>
  </si>
  <si>
    <t>Różnice kursowe[RGVRK][RHIVRK]</t>
  </si>
  <si>
    <t>P_Pozostałe przychody finansowe[C1D1P49][RGV]</t>
  </si>
  <si>
    <t>4</t>
  </si>
  <si>
    <t>5</t>
  </si>
  <si>
    <t>3-1-1</t>
  </si>
  <si>
    <t>3-1-5</t>
  </si>
  <si>
    <t>3-1-6</t>
  </si>
  <si>
    <t>3-2-1</t>
  </si>
  <si>
    <t>3-1-7</t>
  </si>
  <si>
    <t>3-1-8</t>
  </si>
  <si>
    <t>3-2-4</t>
  </si>
  <si>
    <t>3-1-2</t>
  </si>
  <si>
    <t>3-1-3</t>
  </si>
  <si>
    <t>1</t>
  </si>
  <si>
    <t>3</t>
  </si>
  <si>
    <t>2</t>
  </si>
  <si>
    <t>2-2</t>
  </si>
  <si>
    <t>2-3</t>
  </si>
  <si>
    <t>1-1</t>
  </si>
  <si>
    <t>1-2</t>
  </si>
  <si>
    <t>6</t>
  </si>
  <si>
    <t>7</t>
  </si>
  <si>
    <t>Środki transportu[BAII1d]</t>
  </si>
  <si>
    <t>Inne środki trwałe[BAII1e]</t>
  </si>
  <si>
    <t>Środki transportu</t>
  </si>
  <si>
    <t>Sage sp. z o.o.</t>
  </si>
  <si>
    <t>Nabywca towarów</t>
  </si>
  <si>
    <t>Nabywca materiałów</t>
  </si>
  <si>
    <t>ENERGA SPÓŁKA AKCYJNA</t>
  </si>
  <si>
    <t>ZARZĄD OCZYSZCZANIA MIASTA</t>
  </si>
  <si>
    <t>Kontrahent zagraniczny</t>
  </si>
  <si>
    <t>Kontrahent zagraniczny1</t>
  </si>
  <si>
    <t>Podatek dochodowy</t>
  </si>
  <si>
    <t>ZUS</t>
  </si>
  <si>
    <t>Rozliczenie należnego VAT</t>
  </si>
  <si>
    <t>Rozliczenie naliczonego VAT</t>
  </si>
  <si>
    <t>Rozrachunki z Urzędem Skarbowym z tytułu VAT</t>
  </si>
  <si>
    <t>Pozostałe</t>
  </si>
  <si>
    <t>Towary w drodze</t>
  </si>
  <si>
    <t>Dostawy niefakturowane</t>
  </si>
  <si>
    <t>Zakupy od  jednostek powiązanych</t>
  </si>
  <si>
    <t>Amortyzacja śr. tw. stanowiąca koszty uzyskania przychodu</t>
  </si>
  <si>
    <t>Amortyzacja śr. tr. NKUP</t>
  </si>
  <si>
    <t>materiały na rzecz usług</t>
  </si>
  <si>
    <t>energiaC1D1P11</t>
  </si>
  <si>
    <t>consulting</t>
  </si>
  <si>
    <t>wywóz śmieci</t>
  </si>
  <si>
    <t>Składki na ZUS, fundusze pracy oraz gwarant. świadczeń pracC1D1P20</t>
  </si>
  <si>
    <t>Podróże służboweC1D1P23</t>
  </si>
  <si>
    <t>Ubezpieczenia majątkoweC1D1P24</t>
  </si>
  <si>
    <t>Inne koszty</t>
  </si>
  <si>
    <t>NKUP</t>
  </si>
  <si>
    <t>Krótkoterminowe[BABIV]</t>
  </si>
  <si>
    <t>export[C1D1P03]</t>
  </si>
  <si>
    <t>Sprzedaż krajowa</t>
  </si>
  <si>
    <t>P_Dodatnie[C1D1P50]</t>
  </si>
  <si>
    <t>K_Ujemne[C1D1P57]</t>
  </si>
  <si>
    <t>Przychody NP</t>
  </si>
  <si>
    <t>BUFOR/FVZ 4/06-18/Lp.1</t>
  </si>
  <si>
    <t>BUFOR/DP 22/06-18/Lp.1</t>
  </si>
  <si>
    <t>BUFOR/FVS 8/06-18/Lp.1</t>
  </si>
  <si>
    <t>wdrożenie projektu controllingu</t>
  </si>
  <si>
    <t>PZ towaru do magazynu</t>
  </si>
  <si>
    <t>sprzedaż usług</t>
  </si>
  <si>
    <t>Faktura VAT zakup</t>
  </si>
  <si>
    <t>Dokument prosty</t>
  </si>
  <si>
    <t>Faktura VAT sprzedaż</t>
  </si>
  <si>
    <t>Admin</t>
  </si>
  <si>
    <t>-</t>
  </si>
  <si>
    <t>amortyacja</t>
  </si>
  <si>
    <t>materiały</t>
  </si>
  <si>
    <t>energia</t>
  </si>
  <si>
    <t>usługi obce</t>
  </si>
  <si>
    <t>wynagrodzenia</t>
  </si>
  <si>
    <t>ub. społeczne</t>
  </si>
  <si>
    <t>podróże służbowe</t>
  </si>
  <si>
    <t>ubezpieczenia majątkowe</t>
  </si>
  <si>
    <t>inne koszty</t>
  </si>
  <si>
    <t>koszty NKUP</t>
  </si>
  <si>
    <t>RAZEM</t>
  </si>
  <si>
    <t>struktura</t>
  </si>
  <si>
    <t>telekomunikacyjne</t>
  </si>
  <si>
    <t>tłumaczenia</t>
  </si>
  <si>
    <t>202-3-1-4</t>
  </si>
  <si>
    <t>202-3-1-9</t>
  </si>
  <si>
    <t>403-2</t>
  </si>
  <si>
    <t>Rozrachunki krajowe z dostawcami z tytułu dostaw i usług/Rozrachunki zobowiązań wobec pozostałych jednostek/Zobowiązania wobec pozostałych jednostek płatne do 12 miesięcy[BPBIII3d!]/ANT Consulting Magdalena Chomuszko</t>
  </si>
  <si>
    <t>Rozrachunki krajowe z dostawcami z tytułu dostaw i usług/Rozrachunki zobowiązań wobec pozostałych jednostek/Zobowiązania wobec pozostałych jednostek płatne do 12 miesięcy[BPBIII3d!]/ORANGE</t>
  </si>
  <si>
    <t>K_Usługi obce[C1D1P12][RBIII]/telekomunikacja</t>
  </si>
  <si>
    <t>3-1-4</t>
  </si>
  <si>
    <t>3-1-9</t>
  </si>
  <si>
    <t>ORANGE</t>
  </si>
  <si>
    <t>telekomunikacja</t>
  </si>
  <si>
    <t>BUFOR/FVZ 5/06-18/Lp.1</t>
  </si>
  <si>
    <t>BUFOR/DP 23/06-18/Lp.1</t>
  </si>
  <si>
    <t>BUFOR/DP 24/06-18/Lp.1</t>
  </si>
  <si>
    <t>BUFOR/DP 24/06-18/Lp.2</t>
  </si>
  <si>
    <t>BUFOR/FVZ 6/06-18/Lp.1</t>
  </si>
  <si>
    <t>BUFOR/DP 25/06-18/Lp.1</t>
  </si>
  <si>
    <t>BUFOR/DP 26/06-18/Lp.1</t>
  </si>
  <si>
    <t>amortyzacja</t>
  </si>
  <si>
    <t>opłata za wywóz śmieci</t>
  </si>
  <si>
    <t>rozliczenie delegacji</t>
  </si>
  <si>
    <t>ubezpiecznie RMK</t>
  </si>
  <si>
    <t>ubezpieczenia</t>
  </si>
  <si>
    <t>abonament za telefon</t>
  </si>
  <si>
    <t>ns1:KwotaWinienWaluta</t>
  </si>
  <si>
    <t>ns1:KodWalutyWinien</t>
  </si>
  <si>
    <t>ns1:KwotaMaWaluta</t>
  </si>
  <si>
    <t>ns1:KodWalutyMa</t>
  </si>
  <si>
    <t>1/05-18/Lp.1</t>
  </si>
  <si>
    <t>7/05-18/Lp.1</t>
  </si>
  <si>
    <t>8/05-18/Lp.1</t>
  </si>
  <si>
    <t>3/05-18/Lp.1</t>
  </si>
  <si>
    <t>4/05-18/Lp.1</t>
  </si>
  <si>
    <t>2/05-18/Lp.1</t>
  </si>
  <si>
    <t>5/05-18/Lp.1</t>
  </si>
  <si>
    <t>6/05-18/Lp.1</t>
  </si>
  <si>
    <t>6/05-18/Lp.2</t>
  </si>
  <si>
    <t>9/05-18/Lp.1</t>
  </si>
  <si>
    <t>10/05-18/Lp.1</t>
  </si>
  <si>
    <t>11/05-18/Lp.1</t>
  </si>
  <si>
    <t>12/05-18/Lp.1</t>
  </si>
  <si>
    <t>enrgia elektryczna za maj</t>
  </si>
  <si>
    <t>sprzedaż towarów</t>
  </si>
  <si>
    <t>sprzedaż materiałów</t>
  </si>
  <si>
    <t>eksport usług</t>
  </si>
  <si>
    <t>sprzedaż środka trwałego</t>
  </si>
  <si>
    <t>zaokrąglenia VAT</t>
  </si>
  <si>
    <t>707</t>
  </si>
  <si>
    <t>51</t>
  </si>
  <si>
    <t>34</t>
  </si>
  <si>
    <t>27</t>
  </si>
  <si>
    <t>4/ex</t>
  </si>
  <si>
    <t>17</t>
  </si>
  <si>
    <t>18</t>
  </si>
  <si>
    <t>19</t>
  </si>
  <si>
    <t>1/st</t>
  </si>
  <si>
    <t>20</t>
  </si>
  <si>
    <t>21</t>
  </si>
  <si>
    <t>Dokument eksportowy</t>
  </si>
  <si>
    <t>USD</t>
  </si>
  <si>
    <t>maj</t>
  </si>
  <si>
    <t>czerwiec</t>
  </si>
  <si>
    <t xml:space="preserve">Dane za okres od: </t>
  </si>
  <si>
    <t>do:</t>
  </si>
  <si>
    <t>pozostałe koszty</t>
  </si>
  <si>
    <t>Raport controllingowy - struktura kosztów w czasie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</si>
</sst>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4" fillId="0" borderId="0" xfId="0" applyFont="1"/>
    <xf numFmtId="14" fontId="5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1"/>
    <xf numFmtId="0" fontId="9" fillId="0" borderId="0" xfId="0" applyFont="1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3" fontId="0" fillId="0" borderId="0" xfId="0" applyNumberFormat="1"/>
    <xf numFmtId="10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2" xfId="0" applyNumberFormat="1" applyBorder="1"/>
    <xf numFmtId="43" fontId="0" fillId="0" borderId="2" xfId="0" applyNumberFormat="1" applyBorder="1"/>
    <xf numFmtId="0" fontId="1" fillId="0" borderId="3" xfId="0" applyFont="1" applyBorder="1"/>
    <xf numFmtId="0" fontId="0" fillId="0" borderId="3" xfId="0" applyBorder="1"/>
    <xf numFmtId="43" fontId="0" fillId="0" borderId="3" xfId="0" applyNumberFormat="1" applyBorder="1"/>
    <xf numFmtId="10" fontId="0" fillId="0" borderId="3" xfId="0" applyNumberFormat="1" applyBorder="1"/>
    <xf numFmtId="43" fontId="1" fillId="3" borderId="5" xfId="0" applyNumberFormat="1" applyFont="1" applyFill="1" applyBorder="1"/>
    <xf numFmtId="10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2" borderId="4" xfId="0" applyFill="1" applyBorder="1"/>
    <xf numFmtId="14" fontId="0" fillId="2" borderId="5" xfId="0" applyNumberFormat="1" applyFill="1" applyBorder="1"/>
    <xf numFmtId="14" fontId="0" fillId="2" borderId="5" xfId="0" applyNumberFormat="1" applyFill="1" applyBorder="1" applyAlignment="1">
      <alignment horizontal="center"/>
    </xf>
    <xf numFmtId="14" fontId="0" fillId="2" borderId="6" xfId="0" applyNumberFormat="1" applyFill="1" applyBorder="1"/>
    <xf numFmtId="43" fontId="1" fillId="2" borderId="7" xfId="0" applyNumberFormat="1" applyFont="1" applyFill="1" applyBorder="1" applyAlignment="1">
      <alignment horizontal="center"/>
    </xf>
    <xf numFmtId="43" fontId="1" fillId="2" borderId="10" xfId="0" applyNumberFormat="1" applyFont="1" applyFill="1" applyBorder="1" applyAlignment="1">
      <alignment horizontal="center"/>
    </xf>
    <xf numFmtId="43" fontId="1" fillId="2" borderId="9" xfId="0" applyNumberFormat="1" applyFont="1" applyFill="1" applyBorder="1" applyAlignment="1">
      <alignment horizontal="center"/>
    </xf>
    <xf numFmtId="43" fontId="1" fillId="2" borderId="8" xfId="0" applyNumberFormat="1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4" SchemaRef="Schema3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integer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2" DataBindingLoadMode="1"/>
  </Map>
  <Map ID="2" Name="JPK_mapa1" RootElement="JPK" SchemaID="Schema4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396226</xdr:colOff>
      <xdr:row>3</xdr:row>
      <xdr:rowOff>118560</xdr:rowOff>
    </xdr:from>
    <xdr:ext cx="2274597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087305-6611-4739-9D46-F9477847DF04}"/>
            </a:ext>
          </a:extLst>
        </xdr:cNvPr>
        <xdr:cNvSpPr/>
      </xdr:nvSpPr>
      <xdr:spPr>
        <a:xfrm>
          <a:off x="3552176" y="1667960"/>
          <a:ext cx="227459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a:rPr>
            <a:t>JPK_KR</a:t>
          </a:r>
        </a:p>
      </xdr:txBody>
    </xdr:sp>
    <xdr:clientData/>
  </xdr:oneCellAnchor>
  <xdr:twoCellAnchor editAs="oneCell">
    <xdr:from>
      <xdr:col>12</xdr:col>
      <xdr:colOff>444500</xdr:colOff>
      <xdr:row>8</xdr:row>
      <xdr:rowOff>120650</xdr:rowOff>
    </xdr:from>
    <xdr:to>
      <xdr:col>18</xdr:col>
      <xdr:colOff>57150</xdr:colOff>
      <xdr:row>10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0" y="2590800"/>
          <a:ext cx="3270250" cy="419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BL94" tableType="xml" totalsRowShown="0" connectionId="2">
  <autoFilter ref="A1:BL94"/>
  <sortState ref="A2:BL94">
    <sortCondition ref="V1:V94"/>
  </sortState>
  <tableColumns count="64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NrDomu" name="ns2:NrDomu">
      <xmlColumnPr mapId="1" xpath="/ns1:JPK/ns1:Podmiot1/ns1:AdresPodmiotu/ns2:NrDomu" xmlDataType="string"/>
    </tableColumn>
    <tableColumn id="18" uniqueName="ns2:Miejscowosc" name="ns2:Miejscowosc">
      <xmlColumnPr mapId="1" xpath="/ns1:JPK/ns1:Podmiot1/ns1:AdresPodmiotu/ns2:Miejscowosc" xmlDataType="string"/>
    </tableColumn>
    <tableColumn id="19" uniqueName="ns2:KodPocztowy" name="ns2:KodPocztowy">
      <xmlColumnPr mapId="1" xpath="/ns1:JPK/ns1:Podmiot1/ns1:AdresPodmiotu/ns2:KodPocztowy" xmlDataType="string"/>
    </tableColumn>
    <tableColumn id="20" uniqueName="ns2:Poczta" name="ns2:Poczta">
      <xmlColumnPr mapId="1" xpath="/ns1:JPK/ns1:Podmiot1/ns1:AdresPodmiotu/ns2:Poczta" xmlDataType="string"/>
    </tableColumn>
    <tableColumn id="21" uniqueName="typ" name="typ">
      <xmlColumnPr mapId="1" xpath="/ns1:JPK/ns1:ZOiS/@typ" xmlDataType="string"/>
    </tableColumn>
    <tableColumn id="22" uniqueName="ns1:KodKonta" name="ns1:KodKonta">
      <xmlColumnPr mapId="1" xpath="/ns1:JPK/ns1:ZOiS/ns1:KodKonta" xmlDataType="string"/>
    </tableColumn>
    <tableColumn id="23" uniqueName="ns1:OpisKonta" name="ns1:OpisKonta">
      <xmlColumnPr mapId="1" xpath="/ns1:JPK/ns1:ZOiS/ns1:OpisKonta" xmlDataType="string"/>
    </tableColumn>
    <tableColumn id="24" uniqueName="ns1:TypKonta" name="ns1:TypKonta">
      <xmlColumnPr mapId="1" xpath="/ns1:JPK/ns1:ZOiS/ns1:TypKonta" xmlDataType="string"/>
    </tableColumn>
    <tableColumn id="25" uniqueName="ns1:KodZespolu" name="ns1:KodZespolu">
      <xmlColumnPr mapId="1" xpath="/ns1:JPK/ns1:ZOiS/ns1:KodZespolu" xmlDataType="integer"/>
    </tableColumn>
    <tableColumn id="26" uniqueName="ns1:OpisZespolu" name="ns1:OpisZespolu">
      <xmlColumnPr mapId="1" xpath="/ns1:JPK/ns1:ZOiS/ns1:OpisZespolu" xmlDataType="string"/>
    </tableColumn>
    <tableColumn id="27" uniqueName="ns1:KodKategorii" name="ns1:KodKategorii">
      <xmlColumnPr mapId="1" xpath="/ns1:JPK/ns1:ZOiS/ns1:KodKategorii" xmlDataType="integer"/>
    </tableColumn>
    <tableColumn id="28" uniqueName="ns1:OpisKategorii" name="ns1:OpisKategorii">
      <xmlColumnPr mapId="1" xpath="/ns1:JPK/ns1:ZOiS/ns1:OpisKategorii" xmlDataType="string"/>
    </tableColumn>
    <tableColumn id="29" uniqueName="ns1:KodPodkategorii" name="ns1:KodPodkategorii">
      <xmlColumnPr mapId="1" xpath="/ns1:JPK/ns1:ZOiS/ns1:KodPodkategorii" xmlDataType="string"/>
    </tableColumn>
    <tableColumn id="30" uniqueName="ns1:OpisPodkategorii" name="ns1:OpisPodkategorii">
      <xmlColumnPr mapId="1" xpath="/ns1:JPK/ns1:ZOiS/ns1:OpisPodkategorii" xmlDataType="string"/>
    </tableColumn>
    <tableColumn id="31" uniqueName="ns1:BilansOtwarciaWinien" name="ns1:BilansOtwarciaWinien">
      <xmlColumnPr mapId="1" xpath="/ns1:JPK/ns1:ZOiS/ns1:BilansOtwarciaWinien" xmlDataType="double"/>
    </tableColumn>
    <tableColumn id="32" uniqueName="ns1:BilansOtwarciaMa" name="ns1:BilansOtwarciaMa">
      <xmlColumnPr mapId="1" xpath="/ns1:JPK/ns1:ZOiS/ns1:BilansOtwarciaMa" xmlDataType="double"/>
    </tableColumn>
    <tableColumn id="33" uniqueName="ns1:ObrotyWinien" name="ns1:ObrotyWinien">
      <xmlColumnPr mapId="1" xpath="/ns1:JPK/ns1:ZOiS/ns1:ObrotyWinien" xmlDataType="double"/>
    </tableColumn>
    <tableColumn id="34" uniqueName="ns1:ObrotyMa" name="ns1:ObrotyMa">
      <xmlColumnPr mapId="1" xpath="/ns1:JPK/ns1:ZOiS/ns1:ObrotyMa" xmlDataType="double"/>
    </tableColumn>
    <tableColumn id="35" uniqueName="ns1:ObrotyWinienNarast" name="ns1:ObrotyWinienNarast">
      <xmlColumnPr mapId="1" xpath="/ns1:JPK/ns1:ZOiS/ns1:ObrotyWinienNarast" xmlDataType="double"/>
    </tableColumn>
    <tableColumn id="36" uniqueName="ns1:ObrotyMaNarast" name="ns1:ObrotyMaNarast">
      <xmlColumnPr mapId="1" xpath="/ns1:JPK/ns1:ZOiS/ns1:ObrotyMaNarast" xmlDataType="double"/>
    </tableColumn>
    <tableColumn id="37" uniqueName="ns1:SaldoWinien" name="ns1:SaldoWinien">
      <xmlColumnPr mapId="1" xpath="/ns1:JPK/ns1:ZOiS/ns1:SaldoWinien" xmlDataType="double"/>
    </tableColumn>
    <tableColumn id="38" uniqueName="ns1:SaldoMa" name="ns1:SaldoMa">
      <xmlColumnPr mapId="1" xpath="/ns1:JPK/ns1:ZOiS/ns1:SaldoMa" xmlDataType="double"/>
    </tableColumn>
    <tableColumn id="39" uniqueName="typ" name="typ2">
      <xmlColumnPr mapId="1" xpath="/ns1:JPK/ns1:Dziennik/@typ" xmlDataType="string"/>
    </tableColumn>
    <tableColumn id="40" uniqueName="ns1:LpZapisuDziennika" name="ns1:LpZapisuDziennika">
      <xmlColumnPr mapId="1" xpath="/ns1:JPK/ns1:Dziennik/ns1:LpZapisuDziennika" xmlDataType="integer"/>
    </tableColumn>
    <tableColumn id="41" uniqueName="ns1:NrZapisuDziennika" name="ns1:NrZapisuDziennika">
      <xmlColumnPr mapId="1" xpath="/ns1:JPK/ns1:Dziennik/ns1:NrZapisuDziennika" xmlDataType="string"/>
    </tableColumn>
    <tableColumn id="42" uniqueName="ns1:OpisDziennika" name="ns1:OpisDziennika">
      <xmlColumnPr mapId="1" xpath="/ns1:JPK/ns1:Dziennik/ns1:OpisDziennika" xmlDataType="string"/>
    </tableColumn>
    <tableColumn id="43" uniqueName="ns1:NrDowoduKsiegowego" name="ns1:NrDowoduKsiegowego">
      <xmlColumnPr mapId="1" xpath="/ns1:JPK/ns1:Dziennik/ns1:NrDowoduKsiegowego" xmlDataType="integer"/>
    </tableColumn>
    <tableColumn id="44" uniqueName="ns1:RodzajDowodu" name="ns1:RodzajDowodu">
      <xmlColumnPr mapId="1" xpath="/ns1:JPK/ns1:Dziennik/ns1:RodzajDowodu" xmlDataType="string"/>
    </tableColumn>
    <tableColumn id="45" uniqueName="ns1:DataOperacji" name="ns1:DataOperacji">
      <xmlColumnPr mapId="1" xpath="/ns1:JPK/ns1:Dziennik/ns1:DataOperacji" xmlDataType="date"/>
    </tableColumn>
    <tableColumn id="46" uniqueName="ns1:DataDowodu" name="ns1:DataDowodu">
      <xmlColumnPr mapId="1" xpath="/ns1:JPK/ns1:Dziennik/ns1:DataDowodu" xmlDataType="date"/>
    </tableColumn>
    <tableColumn id="47" uniqueName="ns1:DataKsiegowania" name="ns1:DataKsiegowania">
      <xmlColumnPr mapId="1" xpath="/ns1:JPK/ns1:Dziennik/ns1:DataKsiegowania" xmlDataType="date"/>
    </tableColumn>
    <tableColumn id="48" uniqueName="ns1:KodOperatora" name="ns1:KodOperatora">
      <xmlColumnPr mapId="1" xpath="/ns1:JPK/ns1:Dziennik/ns1:KodOperatora" xmlDataType="string"/>
    </tableColumn>
    <tableColumn id="49" uniqueName="ns1:OpisOperacji" name="ns1:OpisOperacji">
      <xmlColumnPr mapId="1" xpath="/ns1:JPK/ns1:Dziennik/ns1:OpisOperacji" xmlDataType="string"/>
    </tableColumn>
    <tableColumn id="50" uniqueName="ns1:DziennikKwotaOperacji" name="ns1:DziennikKwotaOperacji">
      <xmlColumnPr mapId="1" xpath="/ns1:JPK/ns1:Dziennik/ns1:DziennikKwotaOperacji" xmlDataType="double"/>
    </tableColumn>
    <tableColumn id="51" uniqueName="ns1:LiczbaWierszyDziennika" name="ns1:LiczbaWierszyDziennika">
      <xmlColumnPr mapId="1" xpath="/ns1:JPK/ns1:DziennikCtrl/ns1:LiczbaWierszyDziennika" xmlDataType="integer"/>
    </tableColumn>
    <tableColumn id="52" uniqueName="ns1:SumaKwotOperacji" name="ns1:SumaKwotOperacji">
      <xmlColumnPr mapId="1" xpath="/ns1:JPK/ns1:DziennikCtrl/ns1:SumaKwotOperacji" xmlDataType="double"/>
    </tableColumn>
    <tableColumn id="53" uniqueName="typ" name="typ3">
      <xmlColumnPr mapId="1" xpath="/ns1:JPK/ns1:KontoZapis/@typ" xmlDataType="string"/>
    </tableColumn>
    <tableColumn id="54" uniqueName="ns1:LpZapisu" name="ns1:LpZapisu">
      <xmlColumnPr mapId="1" xpath="/ns1:JPK/ns1:KontoZapis/ns1:LpZapisu" xmlDataType="integer"/>
    </tableColumn>
    <tableColumn id="55" uniqueName="ns1:NrZapisu" name="ns1:NrZapisu">
      <xmlColumnPr mapId="1" xpath="/ns1:JPK/ns1:KontoZapis/ns1:NrZapisu" xmlDataType="string"/>
    </tableColumn>
    <tableColumn id="56" uniqueName="ns1:KodKontaWinien" name="ns1:KodKontaWinien">
      <xmlColumnPr mapId="1" xpath="/ns1:JPK/ns1:KontoZapis/ns1:KodKontaWinien" xmlDataType="string"/>
    </tableColumn>
    <tableColumn id="57" uniqueName="ns1:KwotaWinien" name="ns1:KwotaWinien">
      <xmlColumnPr mapId="1" xpath="/ns1:JPK/ns1:KontoZapis/ns1:KwotaWinien" xmlDataType="double"/>
    </tableColumn>
    <tableColumn id="58" uniqueName="ns1:OpisZapisuWinien" name="ns1:OpisZapisuWinien">
      <xmlColumnPr mapId="1" xpath="/ns1:JPK/ns1:KontoZapis/ns1:OpisZapisuWinien" xmlDataType="string"/>
    </tableColumn>
    <tableColumn id="59" uniqueName="ns1:KodKontaMa" name="ns1:KodKontaMa">
      <xmlColumnPr mapId="1" xpath="/ns1:JPK/ns1:KontoZapis/ns1:KodKontaMa" xmlDataType="string"/>
    </tableColumn>
    <tableColumn id="60" uniqueName="ns1:KwotaMa" name="ns1:KwotaMa">
      <xmlColumnPr mapId="1" xpath="/ns1:JPK/ns1:KontoZapis/ns1:KwotaMa" xmlDataType="double"/>
    </tableColumn>
    <tableColumn id="61" uniqueName="ns1:OpisZapisuMa" name="ns1:OpisZapisuMa">
      <xmlColumnPr mapId="1" xpath="/ns1:JPK/ns1:KontoZapis/ns1:OpisZapisuMa" xmlDataType="string"/>
    </tableColumn>
    <tableColumn id="62" uniqueName="ns1:LiczbaWierszyKontoZapisj" name="ns1:LiczbaWierszyKontoZapisj">
      <xmlColumnPr mapId="1" xpath="/ns1:JPK/ns1:KontoZapisCtrl/ns1:LiczbaWierszyKontoZapisj" xmlDataType="integer"/>
    </tableColumn>
    <tableColumn id="63" uniqueName="ns1:SumaWinien" name="ns1:SumaWinien">
      <xmlColumnPr mapId="1" xpath="/ns1:JPK/ns1:KontoZapisCtrl/ns1:SumaWinien" xmlDataType="double"/>
    </tableColumn>
    <tableColumn id="64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BP101" tableType="xml" totalsRowShown="0" connectionId="1">
  <autoFilter ref="A1:BP101"/>
  <tableColumns count="68">
    <tableColumn id="1" uniqueName="ns1:KodFormularza" name="ns1:KodFormularza">
      <xmlColumnPr mapId="2" xpath="/ns1:JPK/ns1:Naglowek/ns1:KodFormularza" xmlDataType="string"/>
    </tableColumn>
    <tableColumn id="2" uniqueName="kodSystemowy" name="kodSystemowy">
      <xmlColumnPr mapId="2" xpath="/ns1:JPK/ns1:Naglowek/ns1:KodFormularza/@kodSystemowy" xmlDataType="string"/>
    </tableColumn>
    <tableColumn id="3" uniqueName="wersjaSchemy" name="wersjaSchemy">
      <xmlColumnPr mapId="2" xpath="/ns1:JPK/ns1:Naglowek/ns1:KodFormularza/@wersjaSchemy" xmlDataType="string"/>
    </tableColumn>
    <tableColumn id="4" uniqueName="ns1:WariantFormularza" name="ns1:WariantFormularza">
      <xmlColumnPr mapId="2" xpath="/ns1:JPK/ns1:Naglowek/ns1:WariantFormularza" xmlDataType="integer"/>
    </tableColumn>
    <tableColumn id="5" uniqueName="ns1:CelZlozenia" name="ns1:CelZlozenia">
      <xmlColumnPr mapId="2" xpath="/ns1:JPK/ns1:Naglowek/ns1:CelZlozenia" xmlDataType="integer"/>
    </tableColumn>
    <tableColumn id="6" uniqueName="ns1:DataWytworzeniaJPK" name="ns1:DataWytworzeniaJPK">
      <xmlColumnPr mapId="2" xpath="/ns1:JPK/ns1:Naglowek/ns1:DataWytworzeniaJPK" xmlDataType="dateTime"/>
    </tableColumn>
    <tableColumn id="7" uniqueName="ns1:DataOd" name="ns1:DataOd">
      <xmlColumnPr mapId="2" xpath="/ns1:JPK/ns1:Naglowek/ns1:DataOd" xmlDataType="date"/>
    </tableColumn>
    <tableColumn id="8" uniqueName="ns1:DataDo" name="ns1:DataDo">
      <xmlColumnPr mapId="2" xpath="/ns1:JPK/ns1:Naglowek/ns1:DataDo" xmlDataType="date"/>
    </tableColumn>
    <tableColumn id="9" uniqueName="ns1:DomyslnyKodWaluty" name="ns1:DomyslnyKodWaluty">
      <xmlColumnPr mapId="2" xpath="/ns1:JPK/ns1:Naglowek/ns1:DomyslnyKodWaluty" xmlDataType="string"/>
    </tableColumn>
    <tableColumn id="10" uniqueName="ns1:KodUrzedu" name="ns1:KodUrzedu">
      <xmlColumnPr mapId="2" xpath="/ns1:JPK/ns1:Naglowek/ns1:KodUrzedu" xmlDataType="integer"/>
    </tableColumn>
    <tableColumn id="11" uniqueName="ns2:NIP" name="ns2:NIP">
      <xmlColumnPr mapId="2" xpath="/ns1:JPK/ns1:Podmiot1/ns1:IdentyfikatorPodmiotu/ns2:NIP" xmlDataType="integer"/>
    </tableColumn>
    <tableColumn id="12" uniqueName="ns2:PelnaNazwa" name="ns2:PelnaNazwa">
      <xmlColumnPr mapId="2" xpath="/ns1:JPK/ns1:Podmiot1/ns1:IdentyfikatorPodmiotu/ns2:PelnaNazwa" xmlDataType="string"/>
    </tableColumn>
    <tableColumn id="13" uniqueName="ns2:KodKraju" name="ns2:KodKraju">
      <xmlColumnPr mapId="2" xpath="/ns1:JPK/ns1:Podmiot1/ns1:AdresPodmiotu/ns2:KodKraju" xmlDataType="string"/>
    </tableColumn>
    <tableColumn id="14" uniqueName="ns2:Wojewodztwo" name="ns2:Wojewodztwo">
      <xmlColumnPr mapId="2" xpath="/ns1:JPK/ns1:Podmiot1/ns1:AdresPodmiotu/ns2:Wojewodztwo" xmlDataType="string"/>
    </tableColumn>
    <tableColumn id="15" uniqueName="ns2:Powiat" name="ns2:Powiat">
      <xmlColumnPr mapId="2" xpath="/ns1:JPK/ns1:Podmiot1/ns1:AdresPodmiotu/ns2:Powiat" xmlDataType="string"/>
    </tableColumn>
    <tableColumn id="16" uniqueName="ns2:Gmina" name="ns2:Gmina">
      <xmlColumnPr mapId="2" xpath="/ns1:JPK/ns1:Podmiot1/ns1:AdresPodmiotu/ns2:Gmina" xmlDataType="string"/>
    </tableColumn>
    <tableColumn id="17" uniqueName="ns2:NrDomu" name="ns2:NrDomu">
      <xmlColumnPr mapId="2" xpath="/ns1:JPK/ns1:Podmiot1/ns1:AdresPodmiotu/ns2:NrDomu" xmlDataType="string"/>
    </tableColumn>
    <tableColumn id="18" uniqueName="ns2:Miejscowosc" name="ns2:Miejscowosc">
      <xmlColumnPr mapId="2" xpath="/ns1:JPK/ns1:Podmiot1/ns1:AdresPodmiotu/ns2:Miejscowosc" xmlDataType="string"/>
    </tableColumn>
    <tableColumn id="19" uniqueName="ns2:KodPocztowy" name="ns2:KodPocztowy">
      <xmlColumnPr mapId="2" xpath="/ns1:JPK/ns1:Podmiot1/ns1:AdresPodmiotu/ns2:KodPocztowy" xmlDataType="string"/>
    </tableColumn>
    <tableColumn id="20" uniqueName="ns2:Poczta" name="ns2:Poczta">
      <xmlColumnPr mapId="2" xpath="/ns1:JPK/ns1:Podmiot1/ns1:AdresPodmiotu/ns2:Poczta" xmlDataType="string"/>
    </tableColumn>
    <tableColumn id="21" uniqueName="typ" name="typ">
      <xmlColumnPr mapId="2" xpath="/ns1:JPK/ns1:ZOiS/@typ" xmlDataType="string"/>
    </tableColumn>
    <tableColumn id="22" uniqueName="ns1:KodKonta" name="ns1:KodKonta">
      <xmlColumnPr mapId="2" xpath="/ns1:JPK/ns1:ZOiS/ns1:KodKonta" xmlDataType="string"/>
    </tableColumn>
    <tableColumn id="23" uniqueName="ns1:OpisKonta" name="ns1:OpisKonta">
      <xmlColumnPr mapId="2" xpath="/ns1:JPK/ns1:ZOiS/ns1:OpisKonta" xmlDataType="string"/>
    </tableColumn>
    <tableColumn id="24" uniqueName="ns1:TypKonta" name="ns1:TypKonta">
      <xmlColumnPr mapId="2" xpath="/ns1:JPK/ns1:ZOiS/ns1:TypKonta" xmlDataType="string"/>
    </tableColumn>
    <tableColumn id="25" uniqueName="ns1:KodZespolu" name="ns1:KodZespolu">
      <xmlColumnPr mapId="2" xpath="/ns1:JPK/ns1:ZOiS/ns1:KodZespolu" xmlDataType="integer"/>
    </tableColumn>
    <tableColumn id="26" uniqueName="ns1:OpisZespolu" name="ns1:OpisZespolu">
      <xmlColumnPr mapId="2" xpath="/ns1:JPK/ns1:ZOiS/ns1:OpisZespolu" xmlDataType="string"/>
    </tableColumn>
    <tableColumn id="27" uniqueName="ns1:KodKategorii" name="ns1:KodKategorii">
      <xmlColumnPr mapId="2" xpath="/ns1:JPK/ns1:ZOiS/ns1:KodKategorii" xmlDataType="integer"/>
    </tableColumn>
    <tableColumn id="28" uniqueName="ns1:OpisKategorii" name="ns1:OpisKategorii">
      <xmlColumnPr mapId="2" xpath="/ns1:JPK/ns1:ZOiS/ns1:OpisKategorii" xmlDataType="string"/>
    </tableColumn>
    <tableColumn id="29" uniqueName="ns1:KodPodkategorii" name="ns1:KodPodkategorii">
      <xmlColumnPr mapId="2" xpath="/ns1:JPK/ns1:ZOiS/ns1:KodPodkategorii" xmlDataType="string"/>
    </tableColumn>
    <tableColumn id="30" uniqueName="ns1:OpisPodkategorii" name="ns1:OpisPodkategorii">
      <xmlColumnPr mapId="2" xpath="/ns1:JPK/ns1:ZOiS/ns1:OpisPodkategorii" xmlDataType="string"/>
    </tableColumn>
    <tableColumn id="31" uniqueName="ns1:BilansOtwarciaWinien" name="ns1:BilansOtwarciaWinien">
      <xmlColumnPr mapId="2" xpath="/ns1:JPK/ns1:ZOiS/ns1:BilansOtwarciaWinien" xmlDataType="double"/>
    </tableColumn>
    <tableColumn id="32" uniqueName="ns1:BilansOtwarciaMa" name="ns1:BilansOtwarciaMa">
      <xmlColumnPr mapId="2" xpath="/ns1:JPK/ns1:ZOiS/ns1:BilansOtwarciaMa" xmlDataType="double"/>
    </tableColumn>
    <tableColumn id="33" uniqueName="ns1:ObrotyWinien" name="ns1:ObrotyWinien">
      <xmlColumnPr mapId="2" xpath="/ns1:JPK/ns1:ZOiS/ns1:ObrotyWinien" xmlDataType="double"/>
    </tableColumn>
    <tableColumn id="34" uniqueName="ns1:ObrotyMa" name="ns1:ObrotyMa">
      <xmlColumnPr mapId="2" xpath="/ns1:JPK/ns1:ZOiS/ns1:ObrotyMa" xmlDataType="double"/>
    </tableColumn>
    <tableColumn id="35" uniqueName="ns1:ObrotyWinienNarast" name="ns1:ObrotyWinienNarast">
      <xmlColumnPr mapId="2" xpath="/ns1:JPK/ns1:ZOiS/ns1:ObrotyWinienNarast" xmlDataType="double"/>
    </tableColumn>
    <tableColumn id="36" uniqueName="ns1:ObrotyMaNarast" name="ns1:ObrotyMaNarast">
      <xmlColumnPr mapId="2" xpath="/ns1:JPK/ns1:ZOiS/ns1:ObrotyMaNarast" xmlDataType="double"/>
    </tableColumn>
    <tableColumn id="37" uniqueName="ns1:SaldoWinien" name="ns1:SaldoWinien">
      <xmlColumnPr mapId="2" xpath="/ns1:JPK/ns1:ZOiS/ns1:SaldoWinien" xmlDataType="double"/>
    </tableColumn>
    <tableColumn id="38" uniqueName="ns1:SaldoMa" name="ns1:SaldoMa">
      <xmlColumnPr mapId="2" xpath="/ns1:JPK/ns1:ZOiS/ns1:SaldoMa" xmlDataType="double"/>
    </tableColumn>
    <tableColumn id="39" uniqueName="typ" name="typ2">
      <xmlColumnPr mapId="2" xpath="/ns1:JPK/ns1:Dziennik/@typ" xmlDataType="string"/>
    </tableColumn>
    <tableColumn id="40" uniqueName="ns1:LpZapisuDziennika" name="ns1:LpZapisuDziennika">
      <xmlColumnPr mapId="2" xpath="/ns1:JPK/ns1:Dziennik/ns1:LpZapisuDziennika" xmlDataType="integer"/>
    </tableColumn>
    <tableColumn id="41" uniqueName="ns1:NrZapisuDziennika" name="ns1:NrZapisuDziennika">
      <xmlColumnPr mapId="2" xpath="/ns1:JPK/ns1:Dziennik/ns1:NrZapisuDziennika" xmlDataType="string"/>
    </tableColumn>
    <tableColumn id="42" uniqueName="ns1:OpisDziennika" name="ns1:OpisDziennika">
      <xmlColumnPr mapId="2" xpath="/ns1:JPK/ns1:Dziennik/ns1:OpisDziennika" xmlDataType="string"/>
    </tableColumn>
    <tableColumn id="43" uniqueName="ns1:NrDowoduKsiegowego" name="ns1:NrDowoduKsiegowego">
      <xmlColumnPr mapId="2" xpath="/ns1:JPK/ns1:Dziennik/ns1:NrDowoduKsiegowego" xmlDataType="string"/>
    </tableColumn>
    <tableColumn id="44" uniqueName="ns1:RodzajDowodu" name="ns1:RodzajDowodu">
      <xmlColumnPr mapId="2" xpath="/ns1:JPK/ns1:Dziennik/ns1:RodzajDowodu" xmlDataType="string"/>
    </tableColumn>
    <tableColumn id="45" uniqueName="ns1:DataOperacji" name="ns1:DataOperacji">
      <xmlColumnPr mapId="2" xpath="/ns1:JPK/ns1:Dziennik/ns1:DataOperacji" xmlDataType="date"/>
    </tableColumn>
    <tableColumn id="46" uniqueName="ns1:DataDowodu" name="ns1:DataDowodu">
      <xmlColumnPr mapId="2" xpath="/ns1:JPK/ns1:Dziennik/ns1:DataDowodu" xmlDataType="date"/>
    </tableColumn>
    <tableColumn id="47" uniqueName="ns1:DataKsiegowania" name="ns1:DataKsiegowania">
      <xmlColumnPr mapId="2" xpath="/ns1:JPK/ns1:Dziennik/ns1:DataKsiegowania" xmlDataType="date"/>
    </tableColumn>
    <tableColumn id="48" uniqueName="ns1:KodOperatora" name="ns1:KodOperatora">
      <xmlColumnPr mapId="2" xpath="/ns1:JPK/ns1:Dziennik/ns1:KodOperatora" xmlDataType="string"/>
    </tableColumn>
    <tableColumn id="49" uniqueName="ns1:OpisOperacji" name="ns1:OpisOperacji">
      <xmlColumnPr mapId="2" xpath="/ns1:JPK/ns1:Dziennik/ns1:OpisOperacji" xmlDataType="string"/>
    </tableColumn>
    <tableColumn id="50" uniqueName="ns1:DziennikKwotaOperacji" name="ns1:DziennikKwotaOperacji">
      <xmlColumnPr mapId="2" xpath="/ns1:JPK/ns1:Dziennik/ns1:DziennikKwotaOperacji" xmlDataType="double"/>
    </tableColumn>
    <tableColumn id="51" uniqueName="ns1:LiczbaWierszyDziennika" name="ns1:LiczbaWierszyDziennika">
      <xmlColumnPr mapId="2" xpath="/ns1:JPK/ns1:DziennikCtrl/ns1:LiczbaWierszyDziennika" xmlDataType="integer"/>
    </tableColumn>
    <tableColumn id="52" uniqueName="ns1:SumaKwotOperacji" name="ns1:SumaKwotOperacji">
      <xmlColumnPr mapId="2" xpath="/ns1:JPK/ns1:DziennikCtrl/ns1:SumaKwotOperacji" xmlDataType="double"/>
    </tableColumn>
    <tableColumn id="53" uniqueName="typ" name="typ3">
      <xmlColumnPr mapId="2" xpath="/ns1:JPK/ns1:KontoZapis/@typ" xmlDataType="string"/>
    </tableColumn>
    <tableColumn id="54" uniqueName="ns1:LpZapisu" name="ns1:LpZapisu">
      <xmlColumnPr mapId="2" xpath="/ns1:JPK/ns1:KontoZapis/ns1:LpZapisu" xmlDataType="integer"/>
    </tableColumn>
    <tableColumn id="55" uniqueName="ns1:NrZapisu" name="ns1:NrZapisu">
      <xmlColumnPr mapId="2" xpath="/ns1:JPK/ns1:KontoZapis/ns1:NrZapisu" xmlDataType="string"/>
    </tableColumn>
    <tableColumn id="56" uniqueName="ns1:KodKontaWinien" name="ns1:KodKontaWinien">
      <xmlColumnPr mapId="2" xpath="/ns1:JPK/ns1:KontoZapis/ns1:KodKontaWinien" xmlDataType="string"/>
    </tableColumn>
    <tableColumn id="57" uniqueName="ns1:KwotaWinien" name="ns1:KwotaWinien">
      <xmlColumnPr mapId="2" xpath="/ns1:JPK/ns1:KontoZapis/ns1:KwotaWinien" xmlDataType="double"/>
    </tableColumn>
    <tableColumn id="58" uniqueName="ns1:OpisZapisuWinien" name="ns1:OpisZapisuWinien">
      <xmlColumnPr mapId="2" xpath="/ns1:JPK/ns1:KontoZapis/ns1:OpisZapisuWinien" xmlDataType="string"/>
    </tableColumn>
    <tableColumn id="59" uniqueName="ns1:KodKontaMa" name="ns1:KodKontaMa">
      <xmlColumnPr mapId="2" xpath="/ns1:JPK/ns1:KontoZapis/ns1:KodKontaMa" xmlDataType="string"/>
    </tableColumn>
    <tableColumn id="60" uniqueName="ns1:KwotaMa" name="ns1:KwotaMa">
      <xmlColumnPr mapId="2" xpath="/ns1:JPK/ns1:KontoZapis/ns1:KwotaMa" xmlDataType="double"/>
    </tableColumn>
    <tableColumn id="61" uniqueName="ns1:OpisZapisuMa" name="ns1:OpisZapisuMa">
      <xmlColumnPr mapId="2" xpath="/ns1:JPK/ns1:KontoZapis/ns1:OpisZapisuMa" xmlDataType="string"/>
    </tableColumn>
    <tableColumn id="62" uniqueName="ns1:KwotaWinienWaluta" name="ns1:KwotaWinienWaluta">
      <xmlColumnPr mapId="2" xpath="/ns1:JPK/ns1:KontoZapis/ns1:KwotaWinienWaluta" xmlDataType="integer"/>
    </tableColumn>
    <tableColumn id="63" uniqueName="ns1:KodWalutyWinien" name="ns1:KodWalutyWinien">
      <xmlColumnPr mapId="2" xpath="/ns1:JPK/ns1:KontoZapis/ns1:KodWalutyWinien" xmlDataType="string"/>
    </tableColumn>
    <tableColumn id="64" uniqueName="ns1:KwotaMaWaluta" name="ns1:KwotaMaWaluta">
      <xmlColumnPr mapId="2" xpath="/ns1:JPK/ns1:KontoZapis/ns1:KwotaMaWaluta" xmlDataType="integer"/>
    </tableColumn>
    <tableColumn id="65" uniqueName="ns1:KodWalutyMa" name="ns1:KodWalutyMa">
      <xmlColumnPr mapId="2" xpath="/ns1:JPK/ns1:KontoZapis/ns1:KodWalutyMa" xmlDataType="string"/>
    </tableColumn>
    <tableColumn id="66" uniqueName="ns1:LiczbaWierszyKontoZapisj" name="ns1:LiczbaWierszyKontoZapisj">
      <xmlColumnPr mapId="2" xpath="/ns1:JPK/ns1:KontoZapisCtrl/ns1:LiczbaWierszyKontoZapisj" xmlDataType="integer"/>
    </tableColumn>
    <tableColumn id="67" uniqueName="ns1:SumaWinien" name="ns1:SumaWinien">
      <xmlColumnPr mapId="2" xpath="/ns1:JPK/ns1:KontoZapisCtrl/ns1:SumaWinien" xmlDataType="double"/>
    </tableColumn>
    <tableColumn id="68" uniqueName="ns1:SumaMa" name="ns1:SumaMa">
      <xmlColumnPr mapId="2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rtuozksiegowosci.p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showGridLines="0" tabSelected="1" workbookViewId="0">
      <selection activeCell="J27" sqref="J27"/>
    </sheetView>
  </sheetViews>
  <sheetFormatPr defaultRowHeight="14.5" x14ac:dyDescent="0.35"/>
  <cols>
    <col min="2" max="2" width="11.54296875" bestFit="1" customWidth="1"/>
    <col min="4" max="4" width="12.453125" bestFit="1" customWidth="1"/>
    <col min="5" max="5" width="3.7265625" bestFit="1" customWidth="1"/>
    <col min="6" max="6" width="12.453125" bestFit="1" customWidth="1"/>
  </cols>
  <sheetData>
    <row r="2" spans="1:17" ht="15.5" x14ac:dyDescent="0.35">
      <c r="A2" s="1" t="s">
        <v>0</v>
      </c>
      <c r="B2" s="2" t="str">
        <f>JPK_KR_m!L2</f>
        <v>Prezentacja</v>
      </c>
    </row>
    <row r="3" spans="1:17" ht="46" x14ac:dyDescent="1">
      <c r="C3" s="8" t="s">
        <v>369</v>
      </c>
    </row>
    <row r="11" spans="1:17" ht="15" thickBot="1" x14ac:dyDescent="0.4"/>
    <row r="12" spans="1:17" ht="21.5" thickBot="1" x14ac:dyDescent="0.55000000000000004">
      <c r="B12" s="3" t="s">
        <v>1</v>
      </c>
      <c r="C12" s="5" t="s">
        <v>2</v>
      </c>
      <c r="D12" s="4">
        <f>'JPK_KR_m-1'!G2</f>
        <v>43221</v>
      </c>
      <c r="E12" s="5" t="s">
        <v>3</v>
      </c>
      <c r="F12" s="4">
        <f>JPK_KR_m!H2</f>
        <v>43281</v>
      </c>
      <c r="M12" t="s">
        <v>4</v>
      </c>
    </row>
    <row r="13" spans="1:17" x14ac:dyDescent="0.35">
      <c r="O13" s="6" t="s">
        <v>5</v>
      </c>
      <c r="P13" s="6" t="s">
        <v>6</v>
      </c>
      <c r="Q13" s="6"/>
    </row>
    <row r="14" spans="1:17" x14ac:dyDescent="0.35">
      <c r="O14" s="7" t="s">
        <v>7</v>
      </c>
    </row>
  </sheetData>
  <hyperlinks>
    <hyperlink ref="O1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I15" sqref="I15"/>
    </sheetView>
  </sheetViews>
  <sheetFormatPr defaultRowHeight="14.5" x14ac:dyDescent="0.35"/>
  <cols>
    <col min="1" max="1" width="16.1796875" bestFit="1" customWidth="1"/>
    <col min="2" max="2" width="18.26953125" customWidth="1"/>
    <col min="3" max="3" width="14" style="12" customWidth="1"/>
    <col min="4" max="4" width="11.08984375" customWidth="1"/>
    <col min="5" max="5" width="11.7265625" style="12" bestFit="1" customWidth="1"/>
    <col min="6" max="6" width="8.7265625" style="13"/>
    <col min="7" max="7" width="9.36328125" bestFit="1" customWidth="1"/>
  </cols>
  <sheetData>
    <row r="1" spans="1:7" ht="15" thickBot="1" x14ac:dyDescent="0.4"/>
    <row r="2" spans="1:7" ht="15" thickBot="1" x14ac:dyDescent="0.4">
      <c r="A2" s="26" t="s">
        <v>366</v>
      </c>
      <c r="B2" s="27">
        <f>START!D12</f>
        <v>43221</v>
      </c>
      <c r="C2" s="28" t="s">
        <v>367</v>
      </c>
      <c r="D2" s="29">
        <f>START!F12</f>
        <v>43281</v>
      </c>
    </row>
    <row r="3" spans="1:7" ht="15" thickBot="1" x14ac:dyDescent="0.4"/>
    <row r="4" spans="1:7" ht="15" thickBot="1" x14ac:dyDescent="0.4">
      <c r="C4" s="30" t="s">
        <v>364</v>
      </c>
      <c r="D4" s="33"/>
      <c r="E4" s="31" t="s">
        <v>365</v>
      </c>
      <c r="F4" s="32"/>
    </row>
    <row r="5" spans="1:7" ht="15" thickBot="1" x14ac:dyDescent="0.4">
      <c r="A5" s="24" t="s">
        <v>301</v>
      </c>
      <c r="B5" s="25"/>
      <c r="C5" s="22">
        <f t="shared" ref="C5:D5" si="0">SUM(C6:C23)</f>
        <v>37446.6</v>
      </c>
      <c r="D5" s="22" t="s">
        <v>302</v>
      </c>
      <c r="E5" s="22">
        <f>SUM(E6:E23)</f>
        <v>50408.6</v>
      </c>
      <c r="F5" s="23" t="s">
        <v>302</v>
      </c>
    </row>
    <row r="6" spans="1:7" x14ac:dyDescent="0.35">
      <c r="A6" s="18" t="s">
        <v>291</v>
      </c>
      <c r="B6" s="19" t="str">
        <f>A6</f>
        <v>amortyacja</v>
      </c>
      <c r="C6" s="20">
        <f>SUMIFS('JPK_KR_m-1'!AK:AK,'JPK_KR_m-1'!V:V,"401*")</f>
        <v>1371.6</v>
      </c>
      <c r="D6" s="21">
        <f>C6/$C$5*100%</f>
        <v>3.6628158497700722E-2</v>
      </c>
      <c r="E6" s="20">
        <f>SUMIFS(JPK_KR_m!AK:AK,JPK_KR_m!V:V,"401*")</f>
        <v>2575.6</v>
      </c>
      <c r="F6" s="21">
        <f>E6/$E$5*100%</f>
        <v>5.1094456104712291E-2</v>
      </c>
      <c r="G6" s="13">
        <f>F6-D6</f>
        <v>1.4466297607011569E-2</v>
      </c>
    </row>
    <row r="7" spans="1:7" x14ac:dyDescent="0.35">
      <c r="A7" s="14" t="s">
        <v>292</v>
      </c>
      <c r="B7" s="15"/>
      <c r="C7" s="17">
        <f>SUMIFS('JPK_KR_m-1'!AK:AK,'JPK_KR_m-1'!V:V,"402*")</f>
        <v>2320</v>
      </c>
      <c r="D7" s="21">
        <f t="shared" ref="D7:D21" si="1">C7/$C$5*100%</f>
        <v>6.1954890430639897E-2</v>
      </c>
      <c r="E7" s="17">
        <f>SUMIFS(JPK_KR_m!AK:AK,JPK_KR_m!V:V,"402*")</f>
        <v>2320</v>
      </c>
      <c r="F7" s="16">
        <f t="shared" ref="F7:F21" si="2">E7/$E$5*100%</f>
        <v>4.602389274845959E-2</v>
      </c>
      <c r="G7" s="13">
        <f t="shared" ref="G7:G21" si="3">F7-D7</f>
        <v>-1.5930997682180308E-2</v>
      </c>
    </row>
    <row r="8" spans="1:7" x14ac:dyDescent="0.35">
      <c r="A8" s="14"/>
      <c r="B8" s="15" t="s">
        <v>265</v>
      </c>
      <c r="C8" s="17">
        <f>SUMIFS('JPK_KR_m-1'!AK:AK,'JPK_KR_m-1'!V:V,"402-1")</f>
        <v>1540</v>
      </c>
      <c r="D8" s="21">
        <f t="shared" si="1"/>
        <v>4.1125228992752345E-2</v>
      </c>
      <c r="E8" s="17">
        <f>SUMIFS(JPK_KR_m!AK:AK,JPK_KR_m!V:V,"402-1")</f>
        <v>1540</v>
      </c>
      <c r="F8" s="16">
        <f t="shared" si="2"/>
        <v>3.0550342600270591E-2</v>
      </c>
      <c r="G8" s="13">
        <f t="shared" si="3"/>
        <v>-1.0574886392481754E-2</v>
      </c>
    </row>
    <row r="9" spans="1:7" x14ac:dyDescent="0.35">
      <c r="A9" s="14"/>
      <c r="B9" s="15" t="s">
        <v>293</v>
      </c>
      <c r="C9" s="17">
        <f>SUMIFS('JPK_KR_m-1'!AK:AK,'JPK_KR_m-1'!V:V,"402-4")</f>
        <v>780</v>
      </c>
      <c r="D9" s="21">
        <f t="shared" si="1"/>
        <v>2.0829661437887552E-2</v>
      </c>
      <c r="E9" s="17">
        <f>SUMIFS(JPK_KR_m!AK:AK,JPK_KR_m!V:V,"402-4")</f>
        <v>780</v>
      </c>
      <c r="F9" s="16">
        <f t="shared" si="2"/>
        <v>1.5473550148189E-2</v>
      </c>
      <c r="G9" s="13">
        <f t="shared" si="3"/>
        <v>-5.3561112896985518E-3</v>
      </c>
    </row>
    <row r="10" spans="1:7" x14ac:dyDescent="0.35">
      <c r="A10" s="14" t="s">
        <v>294</v>
      </c>
      <c r="B10" s="15"/>
      <c r="C10" s="17">
        <f>SUMIFS('JPK_KR_m-1'!AK:AK,'JPK_KR_m-1'!V:V,"403*")</f>
        <v>2190</v>
      </c>
      <c r="D10" s="21">
        <f t="shared" si="1"/>
        <v>5.8483280190991978E-2</v>
      </c>
      <c r="E10" s="17">
        <f>SUMIFS(JPK_KR_m!AK:AK,JPK_KR_m!V:V,"403*")</f>
        <v>5690</v>
      </c>
      <c r="F10" s="16">
        <f t="shared" si="2"/>
        <v>0.11287756454255822</v>
      </c>
      <c r="G10" s="13">
        <f t="shared" si="3"/>
        <v>5.4394284351566242E-2</v>
      </c>
    </row>
    <row r="11" spans="1:7" x14ac:dyDescent="0.35">
      <c r="A11" s="14"/>
      <c r="B11" s="15" t="s">
        <v>267</v>
      </c>
      <c r="C11" s="17">
        <f>SUMIFS('JPK_KR_m-1'!AK:AK,'JPK_KR_m-1'!V:V,"403-4")</f>
        <v>1900</v>
      </c>
      <c r="D11" s="21">
        <f t="shared" si="1"/>
        <v>5.0738918887161991E-2</v>
      </c>
      <c r="E11" s="17">
        <f>SUMIFS(JPK_KR_m!AK:AK,JPK_KR_m!V:V,"403-4")</f>
        <v>5230</v>
      </c>
      <c r="F11" s="16">
        <f t="shared" si="2"/>
        <v>0.10375213753208778</v>
      </c>
      <c r="G11" s="13">
        <f t="shared" si="3"/>
        <v>5.3013218644925794E-2</v>
      </c>
    </row>
    <row r="12" spans="1:7" x14ac:dyDescent="0.35">
      <c r="A12" s="14"/>
      <c r="B12" s="15" t="s">
        <v>268</v>
      </c>
      <c r="C12" s="17">
        <f>SUMIFS('JPK_KR_m-1'!AK:AK,'JPK_KR_m-1'!V:V,"403-6")</f>
        <v>290</v>
      </c>
      <c r="D12" s="21">
        <f t="shared" si="1"/>
        <v>7.7443613038299872E-3</v>
      </c>
      <c r="E12" s="17">
        <f>SUMIFS(JPK_KR_m!AK:AK,JPK_KR_m!V:V,"403-6")</f>
        <v>290</v>
      </c>
      <c r="F12" s="16">
        <f t="shared" si="2"/>
        <v>5.7529865935574487E-3</v>
      </c>
      <c r="G12" s="13">
        <f t="shared" si="3"/>
        <v>-1.9913747102725384E-3</v>
      </c>
    </row>
    <row r="13" spans="1:7" x14ac:dyDescent="0.35">
      <c r="A13" s="14"/>
      <c r="B13" s="15" t="s">
        <v>304</v>
      </c>
      <c r="C13" s="17">
        <f>SUMIFS('JPK_KR_m-1'!AK:AK,'JPK_KR_m-1'!V:V,"403-3")</f>
        <v>0</v>
      </c>
      <c r="D13" s="21">
        <f t="shared" si="1"/>
        <v>0</v>
      </c>
      <c r="E13" s="17">
        <f>SUMIFS(JPK_KR_m!AK:AK,JPK_KR_m!V:V,"403-3")</f>
        <v>0</v>
      </c>
      <c r="F13" s="16">
        <f t="shared" si="2"/>
        <v>0</v>
      </c>
      <c r="G13" s="13">
        <f t="shared" si="3"/>
        <v>0</v>
      </c>
    </row>
    <row r="14" spans="1:7" x14ac:dyDescent="0.35">
      <c r="A14" s="14"/>
      <c r="B14" s="15" t="s">
        <v>303</v>
      </c>
      <c r="C14" s="17">
        <f>SUMIFS('JPK_KR_m-1'!AK:AK,'JPK_KR_m-1'!V:V,"403-2")</f>
        <v>0</v>
      </c>
      <c r="D14" s="21">
        <f t="shared" si="1"/>
        <v>0</v>
      </c>
      <c r="E14" s="17">
        <f>SUMIFS(JPK_KR_m!AK:AK,JPK_KR_m!V:V,"403-2")</f>
        <v>170</v>
      </c>
      <c r="F14" s="16">
        <f t="shared" si="2"/>
        <v>3.3724404169129872E-3</v>
      </c>
      <c r="G14" s="13">
        <f t="shared" si="3"/>
        <v>3.3724404169129872E-3</v>
      </c>
    </row>
    <row r="15" spans="1:7" x14ac:dyDescent="0.35">
      <c r="A15" s="14" t="s">
        <v>295</v>
      </c>
      <c r="B15" s="15" t="str">
        <f>A15</f>
        <v>wynagrodzenia</v>
      </c>
      <c r="C15" s="17">
        <f>SUMIFS('JPK_KR_m-1'!AK:AK,'JPK_KR_m-1'!V:V,"405*")</f>
        <v>21160</v>
      </c>
      <c r="D15" s="21">
        <f t="shared" si="1"/>
        <v>0.56507132823807771</v>
      </c>
      <c r="E15" s="17">
        <f>SUMIFS(JPK_KR_m!AK:AK,JPK_KR_m!V:V,"405*")</f>
        <v>24360</v>
      </c>
      <c r="F15" s="16">
        <f t="shared" si="2"/>
        <v>0.4832508738588257</v>
      </c>
      <c r="G15" s="13">
        <f t="shared" si="3"/>
        <v>-8.1820454379252006E-2</v>
      </c>
    </row>
    <row r="16" spans="1:7" x14ac:dyDescent="0.35">
      <c r="A16" s="14" t="s">
        <v>296</v>
      </c>
      <c r="B16" s="15" t="str">
        <f>A16</f>
        <v>ub. społeczne</v>
      </c>
      <c r="C16" s="17">
        <f>SUMIFS('JPK_KR_m-1'!AK:AK,'JPK_KR_m-1'!V:V,"406*")</f>
        <v>812</v>
      </c>
      <c r="D16" s="21">
        <f t="shared" si="1"/>
        <v>2.1684211650723966E-2</v>
      </c>
      <c r="E16" s="17">
        <f>SUMIFS(JPK_KR_m!AK:AK,JPK_KR_m!V:V,"406*")</f>
        <v>1624</v>
      </c>
      <c r="F16" s="16">
        <f t="shared" si="2"/>
        <v>3.2216724923921712E-2</v>
      </c>
      <c r="G16" s="13">
        <f t="shared" si="3"/>
        <v>1.0532513273197746E-2</v>
      </c>
    </row>
    <row r="17" spans="1:7" x14ac:dyDescent="0.35">
      <c r="A17" s="14" t="s">
        <v>368</v>
      </c>
      <c r="B17" s="15"/>
      <c r="C17" s="17">
        <f>SUMIFS('JPK_KR_m-1'!AK:AK,'JPK_KR_m-1'!V:V,"407*")</f>
        <v>2541.5</v>
      </c>
      <c r="D17" s="21">
        <f t="shared" si="1"/>
        <v>6.7869980185116946E-2</v>
      </c>
      <c r="E17" s="17">
        <f>SUMIFS(JPK_KR_m!AK:AK,JPK_KR_m!V:V,"407*")</f>
        <v>2914.5</v>
      </c>
      <c r="F17" s="16">
        <f t="shared" si="2"/>
        <v>5.7817515265252362E-2</v>
      </c>
      <c r="G17" s="13">
        <f t="shared" si="3"/>
        <v>-1.0052464919864584E-2</v>
      </c>
    </row>
    <row r="18" spans="1:7" x14ac:dyDescent="0.35">
      <c r="A18" s="15"/>
      <c r="B18" s="15" t="s">
        <v>297</v>
      </c>
      <c r="C18" s="17">
        <f>SUMIFS('JPK_KR_m-1'!AK:AK,'JPK_KR_m-1'!V:V,"407-1")</f>
        <v>340</v>
      </c>
      <c r="D18" s="21">
        <f t="shared" si="1"/>
        <v>9.0795960113868816E-3</v>
      </c>
      <c r="E18" s="17">
        <f>SUMIFS(JPK_KR_m!AK:AK,JPK_KR_m!V:V,"407-1")</f>
        <v>610</v>
      </c>
      <c r="F18" s="16">
        <f t="shared" si="2"/>
        <v>1.2101109731276012E-2</v>
      </c>
      <c r="G18" s="13">
        <f t="shared" si="3"/>
        <v>3.0215137198891309E-3</v>
      </c>
    </row>
    <row r="19" spans="1:7" x14ac:dyDescent="0.35">
      <c r="A19" s="15"/>
      <c r="B19" s="15" t="s">
        <v>298</v>
      </c>
      <c r="C19" s="17">
        <f>SUMIFS('JPK_KR_m-1'!AK:AK,'JPK_KR_m-1'!V:V,"407-3*")</f>
        <v>76</v>
      </c>
      <c r="D19" s="21">
        <f t="shared" si="1"/>
        <v>2.0295567554864794E-3</v>
      </c>
      <c r="E19" s="17">
        <f>SUMIFS(JPK_KR_m!AK:AK,JPK_KR_m!V:V,"407-3")</f>
        <v>179</v>
      </c>
      <c r="F19" s="16">
        <f t="shared" si="2"/>
        <v>3.5509813801613216E-3</v>
      </c>
      <c r="G19" s="13">
        <f t="shared" si="3"/>
        <v>1.5214246246748422E-3</v>
      </c>
    </row>
    <row r="20" spans="1:7" x14ac:dyDescent="0.35">
      <c r="A20" s="15"/>
      <c r="B20" s="15" t="s">
        <v>299</v>
      </c>
      <c r="C20" s="17">
        <f>SUMIFS('JPK_KR_m-1'!AK:AK,'JPK_KR_m-1'!V:V,"407-6")</f>
        <v>1365.5</v>
      </c>
      <c r="D20" s="21">
        <f t="shared" si="1"/>
        <v>3.6465259863378785E-2</v>
      </c>
      <c r="E20" s="17">
        <f>SUMIFS(JPK_KR_m!AK:AK,JPK_KR_m!V:V,"407-6")</f>
        <v>1365.5</v>
      </c>
      <c r="F20" s="16">
        <f t="shared" si="2"/>
        <v>2.7088631701733434E-2</v>
      </c>
      <c r="G20" s="13">
        <f t="shared" si="3"/>
        <v>-9.3766281616453513E-3</v>
      </c>
    </row>
    <row r="21" spans="1:7" x14ac:dyDescent="0.35">
      <c r="A21" s="15"/>
      <c r="B21" s="15" t="s">
        <v>300</v>
      </c>
      <c r="C21" s="17">
        <f>SUMIFS('JPK_KR_m-1'!AK:AK,'JPK_KR_m-1'!V:V,"407-7")</f>
        <v>760</v>
      </c>
      <c r="D21" s="21">
        <f t="shared" si="1"/>
        <v>2.0295567554864793E-2</v>
      </c>
      <c r="E21" s="17">
        <f>SUMIFS(JPK_KR_m!AK:AK,JPK_KR_m!V:V,"407-7")</f>
        <v>760</v>
      </c>
      <c r="F21" s="16">
        <f t="shared" si="2"/>
        <v>1.5076792452081589E-2</v>
      </c>
      <c r="G21" s="13">
        <f t="shared" si="3"/>
        <v>-5.218775102783204E-3</v>
      </c>
    </row>
  </sheetData>
  <mergeCells count="3">
    <mergeCell ref="A5:B5"/>
    <mergeCell ref="C4:D4"/>
    <mergeCell ref="E4:F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B479C09-6CF6-4335-BD44-1A0364A2B514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2"/>
              <x14:cfIcon iconSet="NoIcons" iconId="0"/>
              <x14:cfIcon iconSet="3TrafficLights1" iconId="0"/>
            </x14:iconSet>
          </x14:cfRule>
          <xm:sqref>G6:G21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4"/>
  <sheetViews>
    <sheetView topLeftCell="Q1" workbookViewId="0">
      <selection activeCell="W37" sqref="W37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3.6328125" bestFit="1" customWidth="1"/>
    <col min="18" max="18" width="17.26953125" bestFit="1" customWidth="1"/>
    <col min="19" max="19" width="17.90625" bestFit="1" customWidth="1"/>
    <col min="20" max="20" width="12.08984375" bestFit="1" customWidth="1"/>
    <col min="21" max="21" width="5.81640625" bestFit="1" customWidth="1"/>
    <col min="22" max="22" width="14.81640625" bestFit="1" customWidth="1"/>
    <col min="23" max="23" width="80.7265625" bestFit="1" customWidth="1"/>
    <col min="24" max="24" width="14.54296875" bestFit="1" customWidth="1"/>
    <col min="25" max="25" width="16.453125" bestFit="1" customWidth="1"/>
    <col min="26" max="26" width="66.36328125" bestFit="1" customWidth="1"/>
    <col min="27" max="27" width="17.36328125" bestFit="1" customWidth="1"/>
    <col min="28" max="28" width="53.453125" bestFit="1" customWidth="1"/>
    <col min="29" max="29" width="20.6328125" bestFit="1" customWidth="1"/>
    <col min="30" max="30" width="59.6328125" bestFit="1" customWidth="1"/>
    <col min="31" max="31" width="25.1796875" bestFit="1" customWidth="1"/>
    <col min="32" max="32" width="21.90625" bestFit="1" customWidth="1"/>
    <col min="33" max="33" width="18.453125" bestFit="1" customWidth="1"/>
    <col min="34" max="34" width="15.26953125" bestFit="1" customWidth="1"/>
    <col min="35" max="35" width="24.1796875" bestFit="1" customWidth="1"/>
    <col min="36" max="36" width="20.90625" bestFit="1" customWidth="1"/>
    <col min="37" max="37" width="17.08984375" bestFit="1" customWidth="1"/>
    <col min="38" max="38" width="13.81640625" bestFit="1" customWidth="1"/>
    <col min="39" max="39" width="6.81640625" bestFit="1" customWidth="1"/>
    <col min="40" max="40" width="22.26953125" bestFit="1" customWidth="1"/>
    <col min="41" max="41" width="22.36328125" bestFit="1" customWidth="1"/>
    <col min="42" max="42" width="27.7265625" bestFit="1" customWidth="1"/>
    <col min="43" max="43" width="25.7265625" bestFit="1" customWidth="1"/>
    <col min="44" max="44" width="19.453125" bestFit="1" customWidth="1"/>
    <col min="45" max="45" width="17.6328125" bestFit="1" customWidth="1"/>
    <col min="46" max="46" width="17.7265625" bestFit="1" customWidth="1"/>
    <col min="47" max="47" width="21.08984375" bestFit="1" customWidth="1"/>
    <col min="48" max="48" width="18.6328125" bestFit="1" customWidth="1"/>
    <col min="49" max="49" width="27.7265625" bestFit="1" customWidth="1"/>
    <col min="50" max="50" width="26.36328125" bestFit="1" customWidth="1"/>
    <col min="51" max="51" width="26.54296875" bestFit="1" customWidth="1"/>
    <col min="52" max="52" width="22.7265625" bestFit="1" customWidth="1"/>
    <col min="53" max="53" width="6.81640625" bestFit="1" customWidth="1"/>
    <col min="54" max="54" width="13.90625" bestFit="1" customWidth="1"/>
    <col min="55" max="55" width="22.08984375" bestFit="1" customWidth="1"/>
    <col min="56" max="56" width="20.90625" bestFit="1" customWidth="1"/>
    <col min="57" max="57" width="17.90625" bestFit="1" customWidth="1"/>
    <col min="58" max="58" width="27.7265625" bestFit="1" customWidth="1"/>
    <col min="59" max="59" width="17.6328125" bestFit="1" customWidth="1"/>
    <col min="60" max="60" width="14.6328125" bestFit="1" customWidth="1"/>
    <col min="61" max="61" width="27.7265625" bestFit="1" customWidth="1"/>
    <col min="62" max="62" width="28.453125" bestFit="1" customWidth="1"/>
    <col min="63" max="63" width="17.1796875" bestFit="1" customWidth="1"/>
    <col min="64" max="64" width="13.90625" bestFit="1" customWidth="1"/>
  </cols>
  <sheetData>
    <row r="1" spans="1:64" x14ac:dyDescent="0.3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70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71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67</v>
      </c>
      <c r="BK1" t="s">
        <v>68</v>
      </c>
      <c r="BL1" t="s">
        <v>69</v>
      </c>
    </row>
    <row r="2" spans="1:64" x14ac:dyDescent="0.35">
      <c r="A2" s="9" t="s">
        <v>72</v>
      </c>
      <c r="B2" s="9" t="s">
        <v>73</v>
      </c>
      <c r="C2" s="9" t="s">
        <v>74</v>
      </c>
      <c r="D2">
        <v>1</v>
      </c>
      <c r="E2">
        <v>1</v>
      </c>
      <c r="F2" s="10">
        <v>43256.506377314814</v>
      </c>
      <c r="G2" s="11">
        <v>43252</v>
      </c>
      <c r="H2" s="11">
        <v>43281</v>
      </c>
      <c r="I2" s="9" t="s">
        <v>75</v>
      </c>
      <c r="J2">
        <v>1234</v>
      </c>
      <c r="K2">
        <v>7773331122</v>
      </c>
      <c r="L2" s="9" t="s">
        <v>76</v>
      </c>
      <c r="M2" s="9" t="s">
        <v>77</v>
      </c>
      <c r="N2" s="9" t="s">
        <v>78</v>
      </c>
      <c r="O2" s="9" t="s">
        <v>78</v>
      </c>
      <c r="P2" s="9" t="s">
        <v>78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79</v>
      </c>
      <c r="V2" s="9" t="s">
        <v>80</v>
      </c>
      <c r="W2" s="9" t="s">
        <v>136</v>
      </c>
      <c r="X2" s="9" t="s">
        <v>192</v>
      </c>
      <c r="Y2">
        <v>0</v>
      </c>
      <c r="Z2" s="9" t="s">
        <v>194</v>
      </c>
      <c r="AA2">
        <v>10</v>
      </c>
      <c r="AB2" s="9" t="s">
        <v>202</v>
      </c>
      <c r="AC2" s="9" t="s">
        <v>224</v>
      </c>
      <c r="AD2" s="9" t="s">
        <v>244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 s="9"/>
      <c r="AO2" s="9"/>
      <c r="AP2" s="9"/>
      <c r="AR2" s="9"/>
      <c r="AS2" s="11"/>
      <c r="AT2" s="11"/>
      <c r="AU2" s="11"/>
      <c r="AV2" s="9"/>
      <c r="AW2" s="9"/>
      <c r="AY2">
        <v>10</v>
      </c>
      <c r="AZ2">
        <v>46581.63</v>
      </c>
      <c r="BA2" s="9"/>
      <c r="BC2" s="9"/>
      <c r="BD2" s="9"/>
      <c r="BF2" s="9"/>
      <c r="BG2" s="9"/>
      <c r="BI2" s="9"/>
      <c r="BJ2">
        <v>24</v>
      </c>
      <c r="BK2">
        <v>46581.63</v>
      </c>
      <c r="BL2">
        <v>46581.63</v>
      </c>
    </row>
    <row r="3" spans="1:64" x14ac:dyDescent="0.35">
      <c r="A3" s="9" t="s">
        <v>72</v>
      </c>
      <c r="B3" s="9" t="s">
        <v>73</v>
      </c>
      <c r="C3" s="9" t="s">
        <v>74</v>
      </c>
      <c r="D3">
        <v>1</v>
      </c>
      <c r="E3">
        <v>1</v>
      </c>
      <c r="F3" s="10">
        <v>43256.506377314814</v>
      </c>
      <c r="G3" s="11">
        <v>43252</v>
      </c>
      <c r="H3" s="11">
        <v>43281</v>
      </c>
      <c r="I3" s="9" t="s">
        <v>75</v>
      </c>
      <c r="J3">
        <v>1234</v>
      </c>
      <c r="K3">
        <v>7773331122</v>
      </c>
      <c r="L3" s="9" t="s">
        <v>76</v>
      </c>
      <c r="M3" s="9" t="s">
        <v>77</v>
      </c>
      <c r="N3" s="9" t="s">
        <v>78</v>
      </c>
      <c r="O3" s="9" t="s">
        <v>78</v>
      </c>
      <c r="P3" s="9" t="s">
        <v>78</v>
      </c>
      <c r="Q3" s="9" t="s">
        <v>78</v>
      </c>
      <c r="R3" s="9" t="s">
        <v>78</v>
      </c>
      <c r="S3" s="9" t="s">
        <v>78</v>
      </c>
      <c r="T3" s="9" t="s">
        <v>78</v>
      </c>
      <c r="U3" s="9" t="s">
        <v>79</v>
      </c>
      <c r="V3" s="9" t="s">
        <v>81</v>
      </c>
      <c r="W3" s="9" t="s">
        <v>137</v>
      </c>
      <c r="X3" s="9" t="s">
        <v>192</v>
      </c>
      <c r="Y3">
        <v>0</v>
      </c>
      <c r="Z3" s="9" t="s">
        <v>194</v>
      </c>
      <c r="AA3">
        <v>10</v>
      </c>
      <c r="AB3" s="9" t="s">
        <v>202</v>
      </c>
      <c r="AC3" s="9" t="s">
        <v>225</v>
      </c>
      <c r="AD3" s="9" t="s">
        <v>245</v>
      </c>
      <c r="AE3">
        <v>9958.73</v>
      </c>
      <c r="AF3">
        <v>0</v>
      </c>
      <c r="AG3">
        <v>0</v>
      </c>
      <c r="AH3">
        <v>0</v>
      </c>
      <c r="AI3">
        <v>0</v>
      </c>
      <c r="AJ3">
        <v>0</v>
      </c>
      <c r="AK3">
        <v>9958.73</v>
      </c>
      <c r="AL3">
        <v>0</v>
      </c>
      <c r="AM3" s="9"/>
      <c r="AO3" s="9"/>
      <c r="AP3" s="9"/>
      <c r="AR3" s="9"/>
      <c r="AS3" s="11"/>
      <c r="AT3" s="11"/>
      <c r="AU3" s="11"/>
      <c r="AV3" s="9"/>
      <c r="AW3" s="9"/>
      <c r="AY3">
        <v>10</v>
      </c>
      <c r="AZ3">
        <v>46581.63</v>
      </c>
      <c r="BA3" s="9"/>
      <c r="BC3" s="9"/>
      <c r="BD3" s="9"/>
      <c r="BF3" s="9"/>
      <c r="BG3" s="9"/>
      <c r="BI3" s="9"/>
      <c r="BJ3">
        <v>24</v>
      </c>
      <c r="BK3">
        <v>46581.63</v>
      </c>
      <c r="BL3">
        <v>46581.63</v>
      </c>
    </row>
    <row r="4" spans="1:64" x14ac:dyDescent="0.35">
      <c r="A4" s="9" t="s">
        <v>72</v>
      </c>
      <c r="B4" s="9" t="s">
        <v>73</v>
      </c>
      <c r="C4" s="9" t="s">
        <v>74</v>
      </c>
      <c r="D4">
        <v>1</v>
      </c>
      <c r="E4">
        <v>1</v>
      </c>
      <c r="F4" s="10">
        <v>43256.506377314814</v>
      </c>
      <c r="G4" s="11">
        <v>43252</v>
      </c>
      <c r="H4" s="11">
        <v>43281</v>
      </c>
      <c r="I4" s="9" t="s">
        <v>75</v>
      </c>
      <c r="J4">
        <v>1234</v>
      </c>
      <c r="K4">
        <v>7773331122</v>
      </c>
      <c r="L4" s="9" t="s">
        <v>76</v>
      </c>
      <c r="M4" s="9" t="s">
        <v>77</v>
      </c>
      <c r="N4" s="9" t="s">
        <v>78</v>
      </c>
      <c r="O4" s="9" t="s">
        <v>78</v>
      </c>
      <c r="P4" s="9" t="s">
        <v>78</v>
      </c>
      <c r="Q4" s="9" t="s">
        <v>78</v>
      </c>
      <c r="R4" s="9" t="s">
        <v>78</v>
      </c>
      <c r="S4" s="9" t="s">
        <v>78</v>
      </c>
      <c r="T4" s="9" t="s">
        <v>78</v>
      </c>
      <c r="U4" s="9" t="s">
        <v>79</v>
      </c>
      <c r="V4" s="9" t="s">
        <v>82</v>
      </c>
      <c r="W4" s="9" t="s">
        <v>138</v>
      </c>
      <c r="X4" s="9" t="s">
        <v>192</v>
      </c>
      <c r="Y4">
        <v>0</v>
      </c>
      <c r="Z4" s="9" t="s">
        <v>194</v>
      </c>
      <c r="AA4">
        <v>16</v>
      </c>
      <c r="AB4" s="9" t="s">
        <v>203</v>
      </c>
      <c r="AC4" s="9" t="s">
        <v>224</v>
      </c>
      <c r="AD4" s="9" t="s">
        <v>246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 s="9"/>
      <c r="AO4" s="9"/>
      <c r="AP4" s="9"/>
      <c r="AR4" s="9"/>
      <c r="AS4" s="11"/>
      <c r="AT4" s="11"/>
      <c r="AU4" s="11"/>
      <c r="AV4" s="9"/>
      <c r="AW4" s="9"/>
      <c r="AY4">
        <v>10</v>
      </c>
      <c r="AZ4">
        <v>46581.63</v>
      </c>
      <c r="BA4" s="9"/>
      <c r="BC4" s="9"/>
      <c r="BD4" s="9"/>
      <c r="BF4" s="9"/>
      <c r="BG4" s="9"/>
      <c r="BI4" s="9"/>
      <c r="BJ4">
        <v>24</v>
      </c>
      <c r="BK4">
        <v>46581.63</v>
      </c>
      <c r="BL4">
        <v>46581.63</v>
      </c>
    </row>
    <row r="5" spans="1:64" x14ac:dyDescent="0.35">
      <c r="A5" s="9" t="s">
        <v>72</v>
      </c>
      <c r="B5" s="9" t="s">
        <v>73</v>
      </c>
      <c r="C5" s="9" t="s">
        <v>74</v>
      </c>
      <c r="D5">
        <v>1</v>
      </c>
      <c r="E5">
        <v>1</v>
      </c>
      <c r="F5" s="10">
        <v>43256.506377314814</v>
      </c>
      <c r="G5" s="11">
        <v>43252</v>
      </c>
      <c r="H5" s="11">
        <v>43281</v>
      </c>
      <c r="I5" s="9" t="s">
        <v>75</v>
      </c>
      <c r="J5">
        <v>1234</v>
      </c>
      <c r="K5">
        <v>7773331122</v>
      </c>
      <c r="L5" s="9" t="s">
        <v>76</v>
      </c>
      <c r="M5" s="9" t="s">
        <v>77</v>
      </c>
      <c r="N5" s="9" t="s">
        <v>78</v>
      </c>
      <c r="O5" s="9" t="s">
        <v>78</v>
      </c>
      <c r="P5" s="9" t="s">
        <v>78</v>
      </c>
      <c r="Q5" s="9" t="s">
        <v>78</v>
      </c>
      <c r="R5" s="9" t="s">
        <v>78</v>
      </c>
      <c r="S5" s="9" t="s">
        <v>78</v>
      </c>
      <c r="T5" s="9" t="s">
        <v>78</v>
      </c>
      <c r="U5" s="9" t="s">
        <v>79</v>
      </c>
      <c r="V5" s="9" t="s">
        <v>83</v>
      </c>
      <c r="W5" s="9" t="s">
        <v>139</v>
      </c>
      <c r="X5" s="9" t="s">
        <v>192</v>
      </c>
      <c r="Y5">
        <v>0</v>
      </c>
      <c r="Z5" s="9" t="s">
        <v>194</v>
      </c>
      <c r="AA5">
        <v>70</v>
      </c>
      <c r="AB5" s="9" t="s">
        <v>204</v>
      </c>
      <c r="AC5" s="9" t="s">
        <v>225</v>
      </c>
      <c r="AD5" s="9" t="s">
        <v>245</v>
      </c>
      <c r="AE5">
        <v>0</v>
      </c>
      <c r="AF5">
        <v>0</v>
      </c>
      <c r="AG5">
        <v>0</v>
      </c>
      <c r="AH5">
        <v>1204</v>
      </c>
      <c r="AI5">
        <v>0</v>
      </c>
      <c r="AJ5">
        <v>2575.6</v>
      </c>
      <c r="AK5">
        <v>0</v>
      </c>
      <c r="AL5">
        <v>2575.6</v>
      </c>
      <c r="AM5" s="9"/>
      <c r="AO5" s="9"/>
      <c r="AP5" s="9"/>
      <c r="AR5" s="9"/>
      <c r="AS5" s="11"/>
      <c r="AT5" s="11"/>
      <c r="AU5" s="11"/>
      <c r="AV5" s="9"/>
      <c r="AW5" s="9"/>
      <c r="AY5">
        <v>10</v>
      </c>
      <c r="AZ5">
        <v>46581.63</v>
      </c>
      <c r="BA5" s="9"/>
      <c r="BC5" s="9"/>
      <c r="BD5" s="9"/>
      <c r="BF5" s="9"/>
      <c r="BG5" s="9"/>
      <c r="BI5" s="9"/>
      <c r="BJ5">
        <v>24</v>
      </c>
      <c r="BK5">
        <v>46581.63</v>
      </c>
      <c r="BL5">
        <v>46581.63</v>
      </c>
    </row>
    <row r="6" spans="1:64" x14ac:dyDescent="0.35">
      <c r="A6" s="9" t="s">
        <v>72</v>
      </c>
      <c r="B6" s="9" t="s">
        <v>73</v>
      </c>
      <c r="C6" s="9" t="s">
        <v>74</v>
      </c>
      <c r="D6">
        <v>1</v>
      </c>
      <c r="E6">
        <v>1</v>
      </c>
      <c r="F6" s="10">
        <v>43256.506377314814</v>
      </c>
      <c r="G6" s="11">
        <v>43252</v>
      </c>
      <c r="H6" s="11">
        <v>43281</v>
      </c>
      <c r="I6" s="9" t="s">
        <v>75</v>
      </c>
      <c r="J6">
        <v>1234</v>
      </c>
      <c r="K6">
        <v>7773331122</v>
      </c>
      <c r="L6" s="9" t="s">
        <v>76</v>
      </c>
      <c r="M6" s="9" t="s">
        <v>77</v>
      </c>
      <c r="N6" s="9" t="s">
        <v>78</v>
      </c>
      <c r="O6" s="9" t="s">
        <v>78</v>
      </c>
      <c r="P6" s="9" t="s">
        <v>78</v>
      </c>
      <c r="Q6" s="9" t="s">
        <v>78</v>
      </c>
      <c r="R6" s="9" t="s">
        <v>78</v>
      </c>
      <c r="S6" s="9" t="s">
        <v>78</v>
      </c>
      <c r="T6" s="9" t="s">
        <v>78</v>
      </c>
      <c r="U6" s="9" t="s">
        <v>79</v>
      </c>
      <c r="V6" s="9" t="s">
        <v>84</v>
      </c>
      <c r="W6" s="9" t="s">
        <v>140</v>
      </c>
      <c r="X6" s="9" t="s">
        <v>192</v>
      </c>
      <c r="Y6">
        <v>1</v>
      </c>
      <c r="Z6" s="9" t="s">
        <v>195</v>
      </c>
      <c r="AA6">
        <v>130</v>
      </c>
      <c r="AB6" s="9" t="s">
        <v>140</v>
      </c>
      <c r="AC6" s="9"/>
      <c r="AD6" s="9" t="s">
        <v>140</v>
      </c>
      <c r="AE6">
        <v>50000</v>
      </c>
      <c r="AF6">
        <v>0</v>
      </c>
      <c r="AG6">
        <v>0</v>
      </c>
      <c r="AH6">
        <v>0</v>
      </c>
      <c r="AI6">
        <v>805.07</v>
      </c>
      <c r="AJ6">
        <v>0</v>
      </c>
      <c r="AK6">
        <v>50805.07</v>
      </c>
      <c r="AL6">
        <v>0</v>
      </c>
      <c r="AM6" s="9"/>
      <c r="AO6" s="9"/>
      <c r="AP6" s="9"/>
      <c r="AR6" s="9"/>
      <c r="AS6" s="11"/>
      <c r="AT6" s="11"/>
      <c r="AU6" s="11"/>
      <c r="AV6" s="9"/>
      <c r="AW6" s="9"/>
      <c r="AY6">
        <v>10</v>
      </c>
      <c r="AZ6">
        <v>46581.63</v>
      </c>
      <c r="BA6" s="9"/>
      <c r="BC6" s="9"/>
      <c r="BD6" s="9"/>
      <c r="BF6" s="9"/>
      <c r="BG6" s="9"/>
      <c r="BI6" s="9"/>
      <c r="BJ6">
        <v>24</v>
      </c>
      <c r="BK6">
        <v>46581.63</v>
      </c>
      <c r="BL6">
        <v>46581.63</v>
      </c>
    </row>
    <row r="7" spans="1:64" x14ac:dyDescent="0.35">
      <c r="A7" s="9" t="s">
        <v>72</v>
      </c>
      <c r="B7" s="9" t="s">
        <v>73</v>
      </c>
      <c r="C7" s="9" t="s">
        <v>74</v>
      </c>
      <c r="D7">
        <v>1</v>
      </c>
      <c r="E7">
        <v>1</v>
      </c>
      <c r="F7" s="10">
        <v>43256.506377314814</v>
      </c>
      <c r="G7" s="11">
        <v>43252</v>
      </c>
      <c r="H7" s="11">
        <v>43281</v>
      </c>
      <c r="I7" s="9" t="s">
        <v>75</v>
      </c>
      <c r="J7">
        <v>1234</v>
      </c>
      <c r="K7">
        <v>7773331122</v>
      </c>
      <c r="L7" s="9" t="s">
        <v>76</v>
      </c>
      <c r="M7" s="9" t="s">
        <v>77</v>
      </c>
      <c r="N7" s="9" t="s">
        <v>78</v>
      </c>
      <c r="O7" s="9" t="s">
        <v>78</v>
      </c>
      <c r="P7" s="9" t="s">
        <v>78</v>
      </c>
      <c r="Q7" s="9" t="s">
        <v>78</v>
      </c>
      <c r="R7" s="9" t="s">
        <v>78</v>
      </c>
      <c r="S7" s="9" t="s">
        <v>78</v>
      </c>
      <c r="T7" s="9" t="s">
        <v>78</v>
      </c>
      <c r="U7" s="9" t="s">
        <v>79</v>
      </c>
      <c r="V7" s="9" t="s">
        <v>85</v>
      </c>
      <c r="W7" s="9" t="s">
        <v>141</v>
      </c>
      <c r="X7" s="9" t="s">
        <v>192</v>
      </c>
      <c r="Y7">
        <v>1</v>
      </c>
      <c r="Z7" s="9" t="s">
        <v>195</v>
      </c>
      <c r="AA7">
        <v>133</v>
      </c>
      <c r="AB7" s="9" t="s">
        <v>141</v>
      </c>
      <c r="AC7" s="9"/>
      <c r="AD7" s="9" t="s">
        <v>141</v>
      </c>
      <c r="AE7">
        <v>1919.95</v>
      </c>
      <c r="AF7">
        <v>0</v>
      </c>
      <c r="AG7">
        <v>0</v>
      </c>
      <c r="AH7">
        <v>0</v>
      </c>
      <c r="AI7">
        <v>11019.96</v>
      </c>
      <c r="AJ7">
        <v>1047.52</v>
      </c>
      <c r="AK7">
        <v>11892.39</v>
      </c>
      <c r="AL7">
        <v>0</v>
      </c>
      <c r="AM7" s="9"/>
      <c r="AO7" s="9"/>
      <c r="AP7" s="9"/>
      <c r="AR7" s="9"/>
      <c r="AS7" s="11"/>
      <c r="AT7" s="11"/>
      <c r="AU7" s="11"/>
      <c r="AV7" s="9"/>
      <c r="AW7" s="9"/>
      <c r="AY7">
        <v>10</v>
      </c>
      <c r="AZ7">
        <v>46581.63</v>
      </c>
      <c r="BA7" s="9"/>
      <c r="BC7" s="9"/>
      <c r="BD7" s="9"/>
      <c r="BF7" s="9"/>
      <c r="BG7" s="9"/>
      <c r="BI7" s="9"/>
      <c r="BJ7">
        <v>24</v>
      </c>
      <c r="BK7">
        <v>46581.63</v>
      </c>
      <c r="BL7">
        <v>46581.63</v>
      </c>
    </row>
    <row r="8" spans="1:64" x14ac:dyDescent="0.35">
      <c r="A8" s="9" t="s">
        <v>72</v>
      </c>
      <c r="B8" s="9" t="s">
        <v>73</v>
      </c>
      <c r="C8" s="9" t="s">
        <v>74</v>
      </c>
      <c r="D8">
        <v>1</v>
      </c>
      <c r="E8">
        <v>1</v>
      </c>
      <c r="F8" s="10">
        <v>43256.506377314814</v>
      </c>
      <c r="G8" s="11">
        <v>43252</v>
      </c>
      <c r="H8" s="11">
        <v>43281</v>
      </c>
      <c r="I8" s="9" t="s">
        <v>75</v>
      </c>
      <c r="J8">
        <v>1234</v>
      </c>
      <c r="K8">
        <v>7773331122</v>
      </c>
      <c r="L8" s="9" t="s">
        <v>76</v>
      </c>
      <c r="M8" s="9" t="s">
        <v>77</v>
      </c>
      <c r="N8" s="9" t="s">
        <v>78</v>
      </c>
      <c r="O8" s="9" t="s">
        <v>78</v>
      </c>
      <c r="P8" s="9" t="s">
        <v>78</v>
      </c>
      <c r="Q8" s="9" t="s">
        <v>78</v>
      </c>
      <c r="R8" s="9" t="s">
        <v>78</v>
      </c>
      <c r="S8" s="9" t="s">
        <v>78</v>
      </c>
      <c r="T8" s="9" t="s">
        <v>78</v>
      </c>
      <c r="U8" s="9" t="s">
        <v>79</v>
      </c>
      <c r="V8" s="9" t="s">
        <v>86</v>
      </c>
      <c r="W8" s="9" t="s">
        <v>142</v>
      </c>
      <c r="X8" s="9" t="s">
        <v>192</v>
      </c>
      <c r="Y8">
        <v>2</v>
      </c>
      <c r="Z8" s="9" t="s">
        <v>196</v>
      </c>
      <c r="AA8">
        <v>200</v>
      </c>
      <c r="AB8" s="9" t="s">
        <v>142</v>
      </c>
      <c r="AC8" s="9"/>
      <c r="AD8" s="9" t="s">
        <v>142</v>
      </c>
      <c r="AE8">
        <v>0</v>
      </c>
      <c r="AF8">
        <v>0</v>
      </c>
      <c r="AG8">
        <v>0</v>
      </c>
      <c r="AH8">
        <v>0</v>
      </c>
      <c r="AI8">
        <v>0</v>
      </c>
      <c r="AJ8">
        <v>2300</v>
      </c>
      <c r="AK8">
        <v>0</v>
      </c>
      <c r="AL8">
        <v>2300</v>
      </c>
      <c r="AM8" s="9"/>
      <c r="AO8" s="9"/>
      <c r="AP8" s="9"/>
      <c r="AR8" s="9"/>
      <c r="AS8" s="11"/>
      <c r="AT8" s="11"/>
      <c r="AU8" s="11"/>
      <c r="AV8" s="9"/>
      <c r="AW8" s="9"/>
      <c r="AY8">
        <v>10</v>
      </c>
      <c r="AZ8">
        <v>46581.63</v>
      </c>
      <c r="BA8" s="9"/>
      <c r="BC8" s="9"/>
      <c r="BD8" s="9"/>
      <c r="BF8" s="9"/>
      <c r="BG8" s="9"/>
      <c r="BI8" s="9"/>
      <c r="BJ8">
        <v>24</v>
      </c>
      <c r="BK8">
        <v>46581.63</v>
      </c>
      <c r="BL8">
        <v>46581.63</v>
      </c>
    </row>
    <row r="9" spans="1:64" x14ac:dyDescent="0.35">
      <c r="A9" s="9" t="s">
        <v>72</v>
      </c>
      <c r="B9" s="9" t="s">
        <v>73</v>
      </c>
      <c r="C9" s="9" t="s">
        <v>74</v>
      </c>
      <c r="D9">
        <v>1</v>
      </c>
      <c r="E9">
        <v>1</v>
      </c>
      <c r="F9" s="10">
        <v>43256.506377314814</v>
      </c>
      <c r="G9" s="11">
        <v>43252</v>
      </c>
      <c r="H9" s="11">
        <v>43281</v>
      </c>
      <c r="I9" s="9" t="s">
        <v>75</v>
      </c>
      <c r="J9">
        <v>1234</v>
      </c>
      <c r="K9">
        <v>7773331122</v>
      </c>
      <c r="L9" s="9" t="s">
        <v>76</v>
      </c>
      <c r="M9" s="9" t="s">
        <v>77</v>
      </c>
      <c r="N9" s="9" t="s">
        <v>78</v>
      </c>
      <c r="O9" s="9" t="s">
        <v>78</v>
      </c>
      <c r="P9" s="9" t="s">
        <v>78</v>
      </c>
      <c r="Q9" s="9" t="s">
        <v>78</v>
      </c>
      <c r="R9" s="9" t="s">
        <v>78</v>
      </c>
      <c r="S9" s="9" t="s">
        <v>78</v>
      </c>
      <c r="T9" s="9" t="s">
        <v>78</v>
      </c>
      <c r="U9" s="9" t="s">
        <v>79</v>
      </c>
      <c r="V9" s="9" t="s">
        <v>87</v>
      </c>
      <c r="W9" s="9" t="s">
        <v>143</v>
      </c>
      <c r="X9" s="9" t="s">
        <v>192</v>
      </c>
      <c r="Y9">
        <v>2</v>
      </c>
      <c r="Z9" s="9" t="s">
        <v>196</v>
      </c>
      <c r="AA9">
        <v>201</v>
      </c>
      <c r="AB9" s="9" t="s">
        <v>205</v>
      </c>
      <c r="AC9" s="9" t="s">
        <v>226</v>
      </c>
      <c r="AD9" s="9" t="s">
        <v>247</v>
      </c>
      <c r="AE9">
        <v>0</v>
      </c>
      <c r="AF9">
        <v>0</v>
      </c>
      <c r="AG9">
        <v>0</v>
      </c>
      <c r="AH9">
        <v>0</v>
      </c>
      <c r="AI9">
        <v>16605</v>
      </c>
      <c r="AJ9">
        <v>0</v>
      </c>
      <c r="AK9">
        <v>16605</v>
      </c>
      <c r="AL9">
        <v>0</v>
      </c>
      <c r="AM9" s="9"/>
      <c r="AO9" s="9"/>
      <c r="AP9" s="9"/>
      <c r="AR9" s="9"/>
      <c r="AS9" s="11"/>
      <c r="AT9" s="11"/>
      <c r="AU9" s="11"/>
      <c r="AV9" s="9"/>
      <c r="AW9" s="9"/>
      <c r="AY9">
        <v>10</v>
      </c>
      <c r="AZ9">
        <v>46581.63</v>
      </c>
      <c r="BA9" s="9"/>
      <c r="BC9" s="9"/>
      <c r="BD9" s="9"/>
      <c r="BF9" s="9"/>
      <c r="BG9" s="9"/>
      <c r="BI9" s="9"/>
      <c r="BJ9">
        <v>24</v>
      </c>
      <c r="BK9">
        <v>46581.63</v>
      </c>
      <c r="BL9">
        <v>46581.63</v>
      </c>
    </row>
    <row r="10" spans="1:64" x14ac:dyDescent="0.35">
      <c r="A10" s="9" t="s">
        <v>72</v>
      </c>
      <c r="B10" s="9" t="s">
        <v>73</v>
      </c>
      <c r="C10" s="9" t="s">
        <v>74</v>
      </c>
      <c r="D10">
        <v>1</v>
      </c>
      <c r="E10">
        <v>1</v>
      </c>
      <c r="F10" s="10">
        <v>43256.506377314814</v>
      </c>
      <c r="G10" s="11">
        <v>43252</v>
      </c>
      <c r="H10" s="11">
        <v>43281</v>
      </c>
      <c r="I10" s="9" t="s">
        <v>75</v>
      </c>
      <c r="J10">
        <v>1234</v>
      </c>
      <c r="K10">
        <v>7773331122</v>
      </c>
      <c r="L10" s="9" t="s">
        <v>76</v>
      </c>
      <c r="M10" s="9" t="s">
        <v>77</v>
      </c>
      <c r="N10" s="9" t="s">
        <v>78</v>
      </c>
      <c r="O10" s="9" t="s">
        <v>78</v>
      </c>
      <c r="P10" s="9" t="s">
        <v>78</v>
      </c>
      <c r="Q10" s="9" t="s">
        <v>78</v>
      </c>
      <c r="R10" s="9" t="s">
        <v>78</v>
      </c>
      <c r="S10" s="9" t="s">
        <v>78</v>
      </c>
      <c r="T10" s="9" t="s">
        <v>78</v>
      </c>
      <c r="U10" s="9" t="s">
        <v>79</v>
      </c>
      <c r="V10" s="9" t="s">
        <v>88</v>
      </c>
      <c r="W10" s="9" t="s">
        <v>144</v>
      </c>
      <c r="X10" s="9" t="s">
        <v>192</v>
      </c>
      <c r="Y10">
        <v>2</v>
      </c>
      <c r="Z10" s="9" t="s">
        <v>196</v>
      </c>
      <c r="AA10">
        <v>201</v>
      </c>
      <c r="AB10" s="9" t="s">
        <v>205</v>
      </c>
      <c r="AC10" s="9" t="s">
        <v>227</v>
      </c>
      <c r="AD10" s="9" t="s">
        <v>248</v>
      </c>
      <c r="AE10">
        <v>0</v>
      </c>
      <c r="AF10">
        <v>0</v>
      </c>
      <c r="AG10">
        <v>0</v>
      </c>
      <c r="AH10">
        <v>0</v>
      </c>
      <c r="AI10">
        <v>1107</v>
      </c>
      <c r="AJ10">
        <v>0</v>
      </c>
      <c r="AK10">
        <v>1107</v>
      </c>
      <c r="AL10">
        <v>0</v>
      </c>
      <c r="AM10" s="9"/>
      <c r="AO10" s="9"/>
      <c r="AP10" s="9"/>
      <c r="AR10" s="9"/>
      <c r="AS10" s="11"/>
      <c r="AT10" s="11"/>
      <c r="AU10" s="11"/>
      <c r="AV10" s="9"/>
      <c r="AW10" s="9"/>
      <c r="AY10">
        <v>10</v>
      </c>
      <c r="AZ10">
        <v>46581.63</v>
      </c>
      <c r="BA10" s="9"/>
      <c r="BC10" s="9"/>
      <c r="BD10" s="9"/>
      <c r="BF10" s="9"/>
      <c r="BG10" s="9"/>
      <c r="BI10" s="9"/>
      <c r="BJ10">
        <v>24</v>
      </c>
      <c r="BK10">
        <v>46581.63</v>
      </c>
      <c r="BL10">
        <v>46581.63</v>
      </c>
    </row>
    <row r="11" spans="1:64" x14ac:dyDescent="0.35">
      <c r="A11" s="9" t="s">
        <v>72</v>
      </c>
      <c r="B11" s="9" t="s">
        <v>73</v>
      </c>
      <c r="C11" s="9" t="s">
        <v>74</v>
      </c>
      <c r="D11">
        <v>1</v>
      </c>
      <c r="E11">
        <v>1</v>
      </c>
      <c r="F11" s="10">
        <v>43256.506377314814</v>
      </c>
      <c r="G11" s="11">
        <v>43252</v>
      </c>
      <c r="H11" s="11">
        <v>43281</v>
      </c>
      <c r="I11" s="9" t="s">
        <v>75</v>
      </c>
      <c r="J11">
        <v>1234</v>
      </c>
      <c r="K11">
        <v>7773331122</v>
      </c>
      <c r="L11" s="9" t="s">
        <v>76</v>
      </c>
      <c r="M11" s="9" t="s">
        <v>77</v>
      </c>
      <c r="N11" s="9" t="s">
        <v>78</v>
      </c>
      <c r="O11" s="9" t="s">
        <v>78</v>
      </c>
      <c r="P11" s="9" t="s">
        <v>78</v>
      </c>
      <c r="Q11" s="9" t="s">
        <v>78</v>
      </c>
      <c r="R11" s="9" t="s">
        <v>78</v>
      </c>
      <c r="S11" s="9" t="s">
        <v>78</v>
      </c>
      <c r="T11" s="9" t="s">
        <v>78</v>
      </c>
      <c r="U11" s="9" t="s">
        <v>79</v>
      </c>
      <c r="V11" s="9" t="s">
        <v>89</v>
      </c>
      <c r="W11" s="9" t="s">
        <v>145</v>
      </c>
      <c r="X11" s="9" t="s">
        <v>192</v>
      </c>
      <c r="Y11">
        <v>2</v>
      </c>
      <c r="Z11" s="9" t="s">
        <v>196</v>
      </c>
      <c r="AA11">
        <v>201</v>
      </c>
      <c r="AB11" s="9" t="s">
        <v>205</v>
      </c>
      <c r="AC11" s="9" t="s">
        <v>228</v>
      </c>
      <c r="AD11" s="9" t="s">
        <v>249</v>
      </c>
      <c r="AE11">
        <v>0</v>
      </c>
      <c r="AF11">
        <v>0</v>
      </c>
      <c r="AG11">
        <v>0</v>
      </c>
      <c r="AH11">
        <v>0</v>
      </c>
      <c r="AI11">
        <v>1242.3</v>
      </c>
      <c r="AJ11">
        <v>0</v>
      </c>
      <c r="AK11">
        <v>1242.3</v>
      </c>
      <c r="AL11">
        <v>0</v>
      </c>
      <c r="AM11" s="9"/>
      <c r="AO11" s="9"/>
      <c r="AP11" s="9"/>
      <c r="AR11" s="9"/>
      <c r="AS11" s="11"/>
      <c r="AT11" s="11"/>
      <c r="AU11" s="11"/>
      <c r="AV11" s="9"/>
      <c r="AW11" s="9"/>
      <c r="AY11">
        <v>10</v>
      </c>
      <c r="AZ11">
        <v>46581.63</v>
      </c>
      <c r="BA11" s="9"/>
      <c r="BC11" s="9"/>
      <c r="BD11" s="9"/>
      <c r="BF11" s="9"/>
      <c r="BG11" s="9"/>
      <c r="BI11" s="9"/>
      <c r="BJ11">
        <v>24</v>
      </c>
      <c r="BK11">
        <v>46581.63</v>
      </c>
      <c r="BL11">
        <v>46581.63</v>
      </c>
    </row>
    <row r="12" spans="1:64" x14ac:dyDescent="0.35">
      <c r="A12" s="9" t="s">
        <v>72</v>
      </c>
      <c r="B12" s="9" t="s">
        <v>73</v>
      </c>
      <c r="C12" s="9" t="s">
        <v>74</v>
      </c>
      <c r="D12">
        <v>1</v>
      </c>
      <c r="E12">
        <v>1</v>
      </c>
      <c r="F12" s="10">
        <v>43256.506377314814</v>
      </c>
      <c r="G12" s="11">
        <v>43252</v>
      </c>
      <c r="H12" s="11">
        <v>43281</v>
      </c>
      <c r="I12" s="9" t="s">
        <v>75</v>
      </c>
      <c r="J12">
        <v>1234</v>
      </c>
      <c r="K12">
        <v>7773331122</v>
      </c>
      <c r="L12" s="9" t="s">
        <v>76</v>
      </c>
      <c r="M12" s="9" t="s">
        <v>77</v>
      </c>
      <c r="N12" s="9" t="s">
        <v>78</v>
      </c>
      <c r="O12" s="9" t="s">
        <v>78</v>
      </c>
      <c r="P12" s="9" t="s">
        <v>78</v>
      </c>
      <c r="Q12" s="9" t="s">
        <v>78</v>
      </c>
      <c r="R12" s="9" t="s">
        <v>78</v>
      </c>
      <c r="S12" s="9" t="s">
        <v>78</v>
      </c>
      <c r="T12" s="9" t="s">
        <v>78</v>
      </c>
      <c r="U12" s="9" t="s">
        <v>79</v>
      </c>
      <c r="V12" s="9" t="s">
        <v>90</v>
      </c>
      <c r="W12" s="9" t="s">
        <v>146</v>
      </c>
      <c r="X12" s="9" t="s">
        <v>192</v>
      </c>
      <c r="Y12">
        <v>2</v>
      </c>
      <c r="Z12" s="9" t="s">
        <v>196</v>
      </c>
      <c r="AA12">
        <v>201</v>
      </c>
      <c r="AB12" s="9" t="s">
        <v>205</v>
      </c>
      <c r="AC12" s="9" t="s">
        <v>229</v>
      </c>
      <c r="AD12" s="9" t="s">
        <v>247</v>
      </c>
      <c r="AE12">
        <v>0</v>
      </c>
      <c r="AF12">
        <v>0</v>
      </c>
      <c r="AG12">
        <v>35670</v>
      </c>
      <c r="AH12">
        <v>0</v>
      </c>
      <c r="AI12">
        <v>117855</v>
      </c>
      <c r="AJ12">
        <v>0</v>
      </c>
      <c r="AK12">
        <v>117855</v>
      </c>
      <c r="AL12">
        <v>0</v>
      </c>
      <c r="AM12" s="9"/>
      <c r="AO12" s="9"/>
      <c r="AP12" s="9"/>
      <c r="AR12" s="9"/>
      <c r="AS12" s="11"/>
      <c r="AT12" s="11"/>
      <c r="AU12" s="11"/>
      <c r="AV12" s="9"/>
      <c r="AW12" s="9"/>
      <c r="AY12">
        <v>10</v>
      </c>
      <c r="AZ12">
        <v>46581.63</v>
      </c>
      <c r="BA12" s="9"/>
      <c r="BC12" s="9"/>
      <c r="BD12" s="9"/>
      <c r="BF12" s="9"/>
      <c r="BG12" s="9"/>
      <c r="BI12" s="9"/>
      <c r="BJ12">
        <v>24</v>
      </c>
      <c r="BK12">
        <v>46581.63</v>
      </c>
      <c r="BL12">
        <v>46581.63</v>
      </c>
    </row>
    <row r="13" spans="1:64" x14ac:dyDescent="0.35">
      <c r="A13" s="9" t="s">
        <v>72</v>
      </c>
      <c r="B13" s="9" t="s">
        <v>73</v>
      </c>
      <c r="C13" s="9" t="s">
        <v>74</v>
      </c>
      <c r="D13">
        <v>1</v>
      </c>
      <c r="E13">
        <v>1</v>
      </c>
      <c r="F13" s="10">
        <v>43256.506377314814</v>
      </c>
      <c r="G13" s="11">
        <v>43252</v>
      </c>
      <c r="H13" s="11">
        <v>43281</v>
      </c>
      <c r="I13" s="9" t="s">
        <v>75</v>
      </c>
      <c r="J13">
        <v>1234</v>
      </c>
      <c r="K13">
        <v>7773331122</v>
      </c>
      <c r="L13" s="9" t="s">
        <v>76</v>
      </c>
      <c r="M13" s="9" t="s">
        <v>77</v>
      </c>
      <c r="N13" s="9" t="s">
        <v>78</v>
      </c>
      <c r="O13" s="9" t="s">
        <v>78</v>
      </c>
      <c r="P13" s="9" t="s">
        <v>78</v>
      </c>
      <c r="Q13" s="9" t="s">
        <v>78</v>
      </c>
      <c r="R13" s="9" t="s">
        <v>78</v>
      </c>
      <c r="S13" s="9" t="s">
        <v>78</v>
      </c>
      <c r="T13" s="9" t="s">
        <v>78</v>
      </c>
      <c r="U13" s="9" t="s">
        <v>79</v>
      </c>
      <c r="V13" s="9" t="s">
        <v>305</v>
      </c>
      <c r="W13" s="9" t="s">
        <v>308</v>
      </c>
      <c r="X13" s="9" t="s">
        <v>192</v>
      </c>
      <c r="Y13">
        <v>2</v>
      </c>
      <c r="Z13" s="9" t="s">
        <v>196</v>
      </c>
      <c r="AA13">
        <v>202</v>
      </c>
      <c r="AB13" s="9" t="s">
        <v>206</v>
      </c>
      <c r="AC13" s="9" t="s">
        <v>311</v>
      </c>
      <c r="AD13" s="9" t="s">
        <v>4</v>
      </c>
      <c r="AE13">
        <v>0</v>
      </c>
      <c r="AF13">
        <v>0</v>
      </c>
      <c r="AG13">
        <v>0</v>
      </c>
      <c r="AH13">
        <v>1512.9</v>
      </c>
      <c r="AI13">
        <v>0</v>
      </c>
      <c r="AJ13">
        <v>1512.9</v>
      </c>
      <c r="AK13">
        <v>0</v>
      </c>
      <c r="AL13">
        <v>1512.9</v>
      </c>
      <c r="AM13" s="9"/>
      <c r="AO13" s="9"/>
      <c r="AP13" s="9"/>
      <c r="AR13" s="9"/>
      <c r="AS13" s="11"/>
      <c r="AT13" s="11"/>
      <c r="AU13" s="11"/>
      <c r="AV13" s="9"/>
      <c r="AW13" s="9"/>
      <c r="AY13">
        <v>10</v>
      </c>
      <c r="AZ13">
        <v>46581.63</v>
      </c>
      <c r="BA13" s="9"/>
      <c r="BC13" s="9"/>
      <c r="BD13" s="9"/>
      <c r="BF13" s="9"/>
      <c r="BG13" s="9"/>
      <c r="BI13" s="9"/>
      <c r="BJ13">
        <v>24</v>
      </c>
      <c r="BK13">
        <v>46581.63</v>
      </c>
      <c r="BL13">
        <v>46581.63</v>
      </c>
    </row>
    <row r="14" spans="1:64" x14ac:dyDescent="0.35">
      <c r="A14" s="9" t="s">
        <v>72</v>
      </c>
      <c r="B14" s="9" t="s">
        <v>73</v>
      </c>
      <c r="C14" s="9" t="s">
        <v>74</v>
      </c>
      <c r="D14">
        <v>1</v>
      </c>
      <c r="E14">
        <v>1</v>
      </c>
      <c r="F14" s="10">
        <v>43256.506377314814</v>
      </c>
      <c r="G14" s="11">
        <v>43252</v>
      </c>
      <c r="H14" s="11">
        <v>43281</v>
      </c>
      <c r="I14" s="9" t="s">
        <v>75</v>
      </c>
      <c r="J14">
        <v>1234</v>
      </c>
      <c r="K14">
        <v>7773331122</v>
      </c>
      <c r="L14" s="9" t="s">
        <v>76</v>
      </c>
      <c r="M14" s="9" t="s">
        <v>77</v>
      </c>
      <c r="N14" s="9" t="s">
        <v>78</v>
      </c>
      <c r="O14" s="9" t="s">
        <v>78</v>
      </c>
      <c r="P14" s="9" t="s">
        <v>78</v>
      </c>
      <c r="Q14" s="9" t="s">
        <v>78</v>
      </c>
      <c r="R14" s="9" t="s">
        <v>78</v>
      </c>
      <c r="S14" s="9" t="s">
        <v>78</v>
      </c>
      <c r="T14" s="9" t="s">
        <v>78</v>
      </c>
      <c r="U14" s="9" t="s">
        <v>79</v>
      </c>
      <c r="V14" s="9" t="s">
        <v>91</v>
      </c>
      <c r="W14" s="9" t="s">
        <v>147</v>
      </c>
      <c r="X14" s="9" t="s">
        <v>192</v>
      </c>
      <c r="Y14">
        <v>2</v>
      </c>
      <c r="Z14" s="9" t="s">
        <v>196</v>
      </c>
      <c r="AA14">
        <v>202</v>
      </c>
      <c r="AB14" s="9" t="s">
        <v>206</v>
      </c>
      <c r="AC14" s="9" t="s">
        <v>230</v>
      </c>
      <c r="AD14" s="9" t="s">
        <v>250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959.4</v>
      </c>
      <c r="AK14">
        <v>0</v>
      </c>
      <c r="AL14">
        <v>959.4</v>
      </c>
      <c r="AM14" s="9"/>
      <c r="AO14" s="9"/>
      <c r="AP14" s="9"/>
      <c r="AR14" s="9"/>
      <c r="AS14" s="11"/>
      <c r="AT14" s="11"/>
      <c r="AU14" s="11"/>
      <c r="AV14" s="9"/>
      <c r="AW14" s="9"/>
      <c r="AY14">
        <v>10</v>
      </c>
      <c r="AZ14">
        <v>46581.63</v>
      </c>
      <c r="BA14" s="9"/>
      <c r="BC14" s="9"/>
      <c r="BD14" s="9"/>
      <c r="BF14" s="9"/>
      <c r="BG14" s="9"/>
      <c r="BI14" s="9"/>
      <c r="BJ14">
        <v>24</v>
      </c>
      <c r="BK14">
        <v>46581.63</v>
      </c>
      <c r="BL14">
        <v>46581.63</v>
      </c>
    </row>
    <row r="15" spans="1:64" x14ac:dyDescent="0.35">
      <c r="A15" s="9" t="s">
        <v>72</v>
      </c>
      <c r="B15" s="9" t="s">
        <v>73</v>
      </c>
      <c r="C15" s="9" t="s">
        <v>74</v>
      </c>
      <c r="D15">
        <v>1</v>
      </c>
      <c r="E15">
        <v>1</v>
      </c>
      <c r="F15" s="10">
        <v>43256.506377314814</v>
      </c>
      <c r="G15" s="11">
        <v>43252</v>
      </c>
      <c r="H15" s="11">
        <v>43281</v>
      </c>
      <c r="I15" s="9" t="s">
        <v>75</v>
      </c>
      <c r="J15">
        <v>1234</v>
      </c>
      <c r="K15">
        <v>7773331122</v>
      </c>
      <c r="L15" s="9" t="s">
        <v>76</v>
      </c>
      <c r="M15" s="9" t="s">
        <v>77</v>
      </c>
      <c r="N15" s="9" t="s">
        <v>78</v>
      </c>
      <c r="O15" s="9" t="s">
        <v>78</v>
      </c>
      <c r="P15" s="9" t="s">
        <v>78</v>
      </c>
      <c r="Q15" s="9" t="s">
        <v>78</v>
      </c>
      <c r="R15" s="9" t="s">
        <v>78</v>
      </c>
      <c r="S15" s="9" t="s">
        <v>78</v>
      </c>
      <c r="T15" s="9" t="s">
        <v>78</v>
      </c>
      <c r="U15" s="9" t="s">
        <v>79</v>
      </c>
      <c r="V15" s="9" t="s">
        <v>92</v>
      </c>
      <c r="W15" s="9" t="s">
        <v>148</v>
      </c>
      <c r="X15" s="9" t="s">
        <v>192</v>
      </c>
      <c r="Y15">
        <v>2</v>
      </c>
      <c r="Z15" s="9" t="s">
        <v>196</v>
      </c>
      <c r="AA15">
        <v>202</v>
      </c>
      <c r="AB15" s="9" t="s">
        <v>206</v>
      </c>
      <c r="AC15" s="9" t="s">
        <v>231</v>
      </c>
      <c r="AD15" s="9" t="s">
        <v>251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356.7</v>
      </c>
      <c r="AK15">
        <v>0</v>
      </c>
      <c r="AL15">
        <v>356.7</v>
      </c>
      <c r="AM15" s="9"/>
      <c r="AO15" s="9"/>
      <c r="AP15" s="9"/>
      <c r="AR15" s="9"/>
      <c r="AS15" s="11"/>
      <c r="AT15" s="11"/>
      <c r="AU15" s="11"/>
      <c r="AV15" s="9"/>
      <c r="AW15" s="9"/>
      <c r="AY15">
        <v>10</v>
      </c>
      <c r="AZ15">
        <v>46581.63</v>
      </c>
      <c r="BA15" s="9"/>
      <c r="BC15" s="9"/>
      <c r="BD15" s="9"/>
      <c r="BF15" s="9"/>
      <c r="BG15" s="9"/>
      <c r="BI15" s="9"/>
      <c r="BJ15">
        <v>24</v>
      </c>
      <c r="BK15">
        <v>46581.63</v>
      </c>
      <c r="BL15">
        <v>46581.63</v>
      </c>
    </row>
    <row r="16" spans="1:64" x14ac:dyDescent="0.35">
      <c r="A16" s="9" t="s">
        <v>72</v>
      </c>
      <c r="B16" s="9" t="s">
        <v>73</v>
      </c>
      <c r="C16" s="9" t="s">
        <v>74</v>
      </c>
      <c r="D16">
        <v>1</v>
      </c>
      <c r="E16">
        <v>1</v>
      </c>
      <c r="F16" s="10">
        <v>43256.506377314814</v>
      </c>
      <c r="G16" s="11">
        <v>43252</v>
      </c>
      <c r="H16" s="11">
        <v>43281</v>
      </c>
      <c r="I16" s="9" t="s">
        <v>75</v>
      </c>
      <c r="J16">
        <v>1234</v>
      </c>
      <c r="K16">
        <v>7773331122</v>
      </c>
      <c r="L16" s="9" t="s">
        <v>76</v>
      </c>
      <c r="M16" s="9" t="s">
        <v>77</v>
      </c>
      <c r="N16" s="9" t="s">
        <v>78</v>
      </c>
      <c r="O16" s="9" t="s">
        <v>78</v>
      </c>
      <c r="P16" s="9" t="s">
        <v>78</v>
      </c>
      <c r="Q16" s="9" t="s">
        <v>78</v>
      </c>
      <c r="R16" s="9" t="s">
        <v>78</v>
      </c>
      <c r="S16" s="9" t="s">
        <v>78</v>
      </c>
      <c r="T16" s="9" t="s">
        <v>78</v>
      </c>
      <c r="U16" s="9" t="s">
        <v>79</v>
      </c>
      <c r="V16" s="9" t="s">
        <v>306</v>
      </c>
      <c r="W16" s="9" t="s">
        <v>309</v>
      </c>
      <c r="X16" s="9" t="s">
        <v>192</v>
      </c>
      <c r="Y16">
        <v>2</v>
      </c>
      <c r="Z16" s="9" t="s">
        <v>196</v>
      </c>
      <c r="AA16">
        <v>202</v>
      </c>
      <c r="AB16" s="9" t="s">
        <v>206</v>
      </c>
      <c r="AC16" s="9" t="s">
        <v>312</v>
      </c>
      <c r="AD16" s="9" t="s">
        <v>313</v>
      </c>
      <c r="AE16">
        <v>0</v>
      </c>
      <c r="AF16">
        <v>0</v>
      </c>
      <c r="AG16">
        <v>0</v>
      </c>
      <c r="AH16">
        <v>209.1</v>
      </c>
      <c r="AI16">
        <v>0</v>
      </c>
      <c r="AJ16">
        <v>209.1</v>
      </c>
      <c r="AK16">
        <v>0</v>
      </c>
      <c r="AL16">
        <v>209.1</v>
      </c>
      <c r="AM16" s="9"/>
      <c r="AO16" s="9"/>
      <c r="AP16" s="9"/>
      <c r="AR16" s="9"/>
      <c r="AS16" s="11"/>
      <c r="AT16" s="11"/>
      <c r="AU16" s="11"/>
      <c r="AV16" s="9"/>
      <c r="AW16" s="9"/>
      <c r="AY16">
        <v>10</v>
      </c>
      <c r="AZ16">
        <v>46581.63</v>
      </c>
      <c r="BA16" s="9"/>
      <c r="BC16" s="9"/>
      <c r="BD16" s="9"/>
      <c r="BF16" s="9"/>
      <c r="BG16" s="9"/>
      <c r="BI16" s="9"/>
      <c r="BJ16">
        <v>24</v>
      </c>
      <c r="BK16">
        <v>46581.63</v>
      </c>
      <c r="BL16">
        <v>46581.63</v>
      </c>
    </row>
    <row r="17" spans="1:64" x14ac:dyDescent="0.35">
      <c r="A17" s="9" t="s">
        <v>72</v>
      </c>
      <c r="B17" s="9" t="s">
        <v>73</v>
      </c>
      <c r="C17" s="9" t="s">
        <v>74</v>
      </c>
      <c r="D17">
        <v>1</v>
      </c>
      <c r="E17">
        <v>1</v>
      </c>
      <c r="F17" s="10">
        <v>43256.506377314814</v>
      </c>
      <c r="G17" s="11">
        <v>43252</v>
      </c>
      <c r="H17" s="11">
        <v>43281</v>
      </c>
      <c r="I17" s="9" t="s">
        <v>75</v>
      </c>
      <c r="J17">
        <v>1234</v>
      </c>
      <c r="K17">
        <v>7773331122</v>
      </c>
      <c r="L17" s="9" t="s">
        <v>76</v>
      </c>
      <c r="M17" s="9" t="s">
        <v>77</v>
      </c>
      <c r="N17" s="9" t="s">
        <v>78</v>
      </c>
      <c r="O17" s="9" t="s">
        <v>78</v>
      </c>
      <c r="P17" s="9" t="s">
        <v>78</v>
      </c>
      <c r="Q17" s="9" t="s">
        <v>78</v>
      </c>
      <c r="R17" s="9" t="s">
        <v>78</v>
      </c>
      <c r="S17" s="9" t="s">
        <v>78</v>
      </c>
      <c r="T17" s="9" t="s">
        <v>78</v>
      </c>
      <c r="U17" s="9" t="s">
        <v>79</v>
      </c>
      <c r="V17" s="9" t="s">
        <v>93</v>
      </c>
      <c r="W17" s="9" t="s">
        <v>149</v>
      </c>
      <c r="X17" s="9" t="s">
        <v>192</v>
      </c>
      <c r="Y17">
        <v>2</v>
      </c>
      <c r="Z17" s="9" t="s">
        <v>196</v>
      </c>
      <c r="AA17">
        <v>202</v>
      </c>
      <c r="AB17" s="9" t="s">
        <v>206</v>
      </c>
      <c r="AC17" s="9" t="s">
        <v>232</v>
      </c>
      <c r="AD17" s="9" t="s">
        <v>4</v>
      </c>
      <c r="AE17">
        <v>0</v>
      </c>
      <c r="AF17">
        <v>0</v>
      </c>
      <c r="AG17">
        <v>0</v>
      </c>
      <c r="AH17">
        <v>2583</v>
      </c>
      <c r="AI17">
        <v>0</v>
      </c>
      <c r="AJ17">
        <v>4920</v>
      </c>
      <c r="AK17">
        <v>0</v>
      </c>
      <c r="AL17">
        <v>4920</v>
      </c>
      <c r="AM17" s="9"/>
      <c r="AO17" s="9"/>
      <c r="AP17" s="9"/>
      <c r="AR17" s="9"/>
      <c r="AS17" s="11"/>
      <c r="AT17" s="11"/>
      <c r="AU17" s="11"/>
      <c r="AV17" s="9"/>
      <c r="AW17" s="9"/>
      <c r="AY17">
        <v>10</v>
      </c>
      <c r="AZ17">
        <v>46581.63</v>
      </c>
      <c r="BA17" s="9"/>
      <c r="BC17" s="9"/>
      <c r="BD17" s="9"/>
      <c r="BF17" s="9"/>
      <c r="BG17" s="9"/>
      <c r="BI17" s="9"/>
      <c r="BJ17">
        <v>24</v>
      </c>
      <c r="BK17">
        <v>46581.63</v>
      </c>
      <c r="BL17">
        <v>46581.63</v>
      </c>
    </row>
    <row r="18" spans="1:64" x14ac:dyDescent="0.35">
      <c r="A18" s="9" t="s">
        <v>72</v>
      </c>
      <c r="B18" s="9" t="s">
        <v>73</v>
      </c>
      <c r="C18" s="9" t="s">
        <v>74</v>
      </c>
      <c r="D18">
        <v>1</v>
      </c>
      <c r="E18">
        <v>1</v>
      </c>
      <c r="F18" s="10">
        <v>43256.506377314814</v>
      </c>
      <c r="G18" s="11">
        <v>43252</v>
      </c>
      <c r="H18" s="11">
        <v>43281</v>
      </c>
      <c r="I18" s="9" t="s">
        <v>75</v>
      </c>
      <c r="J18">
        <v>1234</v>
      </c>
      <c r="K18">
        <v>7773331122</v>
      </c>
      <c r="L18" s="9" t="s">
        <v>76</v>
      </c>
      <c r="M18" s="9" t="s">
        <v>77</v>
      </c>
      <c r="N18" s="9" t="s">
        <v>78</v>
      </c>
      <c r="O18" s="9" t="s">
        <v>78</v>
      </c>
      <c r="P18" s="9" t="s">
        <v>78</v>
      </c>
      <c r="Q18" s="9" t="s">
        <v>78</v>
      </c>
      <c r="R18" s="9" t="s">
        <v>78</v>
      </c>
      <c r="S18" s="9" t="s">
        <v>78</v>
      </c>
      <c r="T18" s="9" t="s">
        <v>78</v>
      </c>
      <c r="U18" s="9" t="s">
        <v>79</v>
      </c>
      <c r="V18" s="9" t="s">
        <v>94</v>
      </c>
      <c r="W18" s="9" t="s">
        <v>150</v>
      </c>
      <c r="X18" s="9" t="s">
        <v>192</v>
      </c>
      <c r="Y18">
        <v>2</v>
      </c>
      <c r="Z18" s="9" t="s">
        <v>196</v>
      </c>
      <c r="AA18">
        <v>203</v>
      </c>
      <c r="AB18" s="9" t="s">
        <v>207</v>
      </c>
      <c r="AC18" s="9" t="s">
        <v>233</v>
      </c>
      <c r="AD18" s="9" t="s">
        <v>252</v>
      </c>
      <c r="AE18">
        <v>4546.8</v>
      </c>
      <c r="AF18">
        <v>0</v>
      </c>
      <c r="AG18">
        <v>0</v>
      </c>
      <c r="AH18">
        <v>0</v>
      </c>
      <c r="AI18">
        <v>13386.47</v>
      </c>
      <c r="AJ18">
        <v>8401.7000000000007</v>
      </c>
      <c r="AK18">
        <v>9531.57</v>
      </c>
      <c r="AL18">
        <v>0</v>
      </c>
      <c r="AM18" s="9"/>
      <c r="AO18" s="9"/>
      <c r="AP18" s="9"/>
      <c r="AR18" s="9"/>
      <c r="AS18" s="11"/>
      <c r="AT18" s="11"/>
      <c r="AU18" s="11"/>
      <c r="AV18" s="9"/>
      <c r="AW18" s="9"/>
      <c r="AY18">
        <v>10</v>
      </c>
      <c r="AZ18">
        <v>46581.63</v>
      </c>
      <c r="BA18" s="9"/>
      <c r="BC18" s="9"/>
      <c r="BD18" s="9"/>
      <c r="BF18" s="9"/>
      <c r="BG18" s="9"/>
      <c r="BI18" s="9"/>
      <c r="BJ18">
        <v>24</v>
      </c>
      <c r="BK18">
        <v>46581.63</v>
      </c>
      <c r="BL18">
        <v>46581.63</v>
      </c>
    </row>
    <row r="19" spans="1:64" x14ac:dyDescent="0.35">
      <c r="A19" s="9" t="s">
        <v>72</v>
      </c>
      <c r="B19" s="9" t="s">
        <v>73</v>
      </c>
      <c r="C19" s="9" t="s">
        <v>74</v>
      </c>
      <c r="D19">
        <v>1</v>
      </c>
      <c r="E19">
        <v>1</v>
      </c>
      <c r="F19" s="10">
        <v>43256.506377314814</v>
      </c>
      <c r="G19" s="11">
        <v>43252</v>
      </c>
      <c r="H19" s="11">
        <v>43281</v>
      </c>
      <c r="I19" s="9" t="s">
        <v>75</v>
      </c>
      <c r="J19">
        <v>1234</v>
      </c>
      <c r="K19">
        <v>7773331122</v>
      </c>
      <c r="L19" s="9" t="s">
        <v>76</v>
      </c>
      <c r="M19" s="9" t="s">
        <v>77</v>
      </c>
      <c r="N19" s="9" t="s">
        <v>78</v>
      </c>
      <c r="O19" s="9" t="s">
        <v>78</v>
      </c>
      <c r="P19" s="9" t="s">
        <v>78</v>
      </c>
      <c r="Q19" s="9" t="s">
        <v>78</v>
      </c>
      <c r="R19" s="9" t="s">
        <v>78</v>
      </c>
      <c r="S19" s="9" t="s">
        <v>78</v>
      </c>
      <c r="T19" s="9" t="s">
        <v>78</v>
      </c>
      <c r="U19" s="9" t="s">
        <v>79</v>
      </c>
      <c r="V19" s="9" t="s">
        <v>95</v>
      </c>
      <c r="W19" s="9" t="s">
        <v>151</v>
      </c>
      <c r="X19" s="9" t="s">
        <v>192</v>
      </c>
      <c r="Y19">
        <v>2</v>
      </c>
      <c r="Z19" s="9" t="s">
        <v>196</v>
      </c>
      <c r="AA19">
        <v>203</v>
      </c>
      <c r="AB19" s="9" t="s">
        <v>207</v>
      </c>
      <c r="AC19" s="9" t="s">
        <v>234</v>
      </c>
      <c r="AD19" s="9" t="s">
        <v>253</v>
      </c>
      <c r="AE19">
        <v>2587.5</v>
      </c>
      <c r="AF19">
        <v>0</v>
      </c>
      <c r="AG19">
        <v>0</v>
      </c>
      <c r="AH19">
        <v>0</v>
      </c>
      <c r="AI19">
        <v>3431.5</v>
      </c>
      <c r="AJ19">
        <v>3769</v>
      </c>
      <c r="AK19">
        <v>2250</v>
      </c>
      <c r="AL19">
        <v>0</v>
      </c>
      <c r="AM19" s="9"/>
      <c r="AO19" s="9"/>
      <c r="AP19" s="9"/>
      <c r="AR19" s="9"/>
      <c r="AS19" s="11"/>
      <c r="AT19" s="11"/>
      <c r="AU19" s="11"/>
      <c r="AV19" s="9"/>
      <c r="AW19" s="9"/>
      <c r="AY19">
        <v>10</v>
      </c>
      <c r="AZ19">
        <v>46581.63</v>
      </c>
      <c r="BA19" s="9"/>
      <c r="BC19" s="9"/>
      <c r="BD19" s="9"/>
      <c r="BF19" s="9"/>
      <c r="BG19" s="9"/>
      <c r="BI19" s="9"/>
      <c r="BJ19">
        <v>24</v>
      </c>
      <c r="BK19">
        <v>46581.63</v>
      </c>
      <c r="BL19">
        <v>46581.63</v>
      </c>
    </row>
    <row r="20" spans="1:64" x14ac:dyDescent="0.35">
      <c r="A20" s="9" t="s">
        <v>72</v>
      </c>
      <c r="B20" s="9" t="s">
        <v>73</v>
      </c>
      <c r="C20" s="9" t="s">
        <v>74</v>
      </c>
      <c r="D20">
        <v>1</v>
      </c>
      <c r="E20">
        <v>1</v>
      </c>
      <c r="F20" s="10">
        <v>43256.506377314814</v>
      </c>
      <c r="G20" s="11">
        <v>43252</v>
      </c>
      <c r="H20" s="11">
        <v>43281</v>
      </c>
      <c r="I20" s="9" t="s">
        <v>75</v>
      </c>
      <c r="J20">
        <v>1234</v>
      </c>
      <c r="K20">
        <v>7773331122</v>
      </c>
      <c r="L20" s="9" t="s">
        <v>76</v>
      </c>
      <c r="M20" s="9" t="s">
        <v>77</v>
      </c>
      <c r="N20" s="9" t="s">
        <v>78</v>
      </c>
      <c r="O20" s="9" t="s">
        <v>78</v>
      </c>
      <c r="P20" s="9" t="s">
        <v>78</v>
      </c>
      <c r="Q20" s="9" t="s">
        <v>78</v>
      </c>
      <c r="R20" s="9" t="s">
        <v>78</v>
      </c>
      <c r="S20" s="9" t="s">
        <v>78</v>
      </c>
      <c r="T20" s="9" t="s">
        <v>78</v>
      </c>
      <c r="U20" s="9" t="s">
        <v>79</v>
      </c>
      <c r="V20" s="9" t="s">
        <v>96</v>
      </c>
      <c r="W20" s="9" t="s">
        <v>152</v>
      </c>
      <c r="X20" s="9" t="s">
        <v>192</v>
      </c>
      <c r="Y20">
        <v>2</v>
      </c>
      <c r="Z20" s="9" t="s">
        <v>196</v>
      </c>
      <c r="AA20">
        <v>204</v>
      </c>
      <c r="AB20" s="9" t="s">
        <v>208</v>
      </c>
      <c r="AC20" s="9" t="s">
        <v>233</v>
      </c>
      <c r="AD20" s="9" t="s">
        <v>252</v>
      </c>
      <c r="AE20">
        <v>0</v>
      </c>
      <c r="AF20">
        <v>0</v>
      </c>
      <c r="AG20">
        <v>0</v>
      </c>
      <c r="AH20">
        <v>0</v>
      </c>
      <c r="AI20">
        <v>1025.22</v>
      </c>
      <c r="AJ20">
        <v>1160.73</v>
      </c>
      <c r="AK20">
        <v>0</v>
      </c>
      <c r="AL20">
        <v>135.51</v>
      </c>
      <c r="AM20" s="9"/>
      <c r="AO20" s="9"/>
      <c r="AP20" s="9"/>
      <c r="AR20" s="9"/>
      <c r="AS20" s="11"/>
      <c r="AT20" s="11"/>
      <c r="AU20" s="11"/>
      <c r="AV20" s="9"/>
      <c r="AW20" s="9"/>
      <c r="AY20">
        <v>10</v>
      </c>
      <c r="AZ20">
        <v>46581.63</v>
      </c>
      <c r="BA20" s="9"/>
      <c r="BC20" s="9"/>
      <c r="BD20" s="9"/>
      <c r="BF20" s="9"/>
      <c r="BG20" s="9"/>
      <c r="BI20" s="9"/>
      <c r="BJ20">
        <v>24</v>
      </c>
      <c r="BK20">
        <v>46581.63</v>
      </c>
      <c r="BL20">
        <v>46581.63</v>
      </c>
    </row>
    <row r="21" spans="1:64" x14ac:dyDescent="0.35">
      <c r="A21" s="9" t="s">
        <v>72</v>
      </c>
      <c r="B21" s="9" t="s">
        <v>73</v>
      </c>
      <c r="C21" s="9" t="s">
        <v>74</v>
      </c>
      <c r="D21">
        <v>1</v>
      </c>
      <c r="E21">
        <v>1</v>
      </c>
      <c r="F21" s="10">
        <v>43256.506377314814</v>
      </c>
      <c r="G21" s="11">
        <v>43252</v>
      </c>
      <c r="H21" s="11">
        <v>43281</v>
      </c>
      <c r="I21" s="9" t="s">
        <v>75</v>
      </c>
      <c r="J21">
        <v>1234</v>
      </c>
      <c r="K21">
        <v>7773331122</v>
      </c>
      <c r="L21" s="9" t="s">
        <v>76</v>
      </c>
      <c r="M21" s="9" t="s">
        <v>77</v>
      </c>
      <c r="N21" s="9" t="s">
        <v>78</v>
      </c>
      <c r="O21" s="9" t="s">
        <v>78</v>
      </c>
      <c r="P21" s="9" t="s">
        <v>78</v>
      </c>
      <c r="Q21" s="9" t="s">
        <v>78</v>
      </c>
      <c r="R21" s="9" t="s">
        <v>78</v>
      </c>
      <c r="S21" s="9" t="s">
        <v>78</v>
      </c>
      <c r="T21" s="9" t="s">
        <v>78</v>
      </c>
      <c r="U21" s="9" t="s">
        <v>79</v>
      </c>
      <c r="V21" s="9" t="s">
        <v>97</v>
      </c>
      <c r="W21" s="9" t="s">
        <v>153</v>
      </c>
      <c r="X21" s="9" t="s">
        <v>192</v>
      </c>
      <c r="Y21">
        <v>2</v>
      </c>
      <c r="Z21" s="9" t="s">
        <v>196</v>
      </c>
      <c r="AA21">
        <v>220</v>
      </c>
      <c r="AB21" s="9" t="s">
        <v>209</v>
      </c>
      <c r="AC21" s="9" t="s">
        <v>235</v>
      </c>
      <c r="AD21" s="9" t="s">
        <v>254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990</v>
      </c>
      <c r="AK21">
        <v>0</v>
      </c>
      <c r="AL21">
        <v>990</v>
      </c>
      <c r="AM21" s="9"/>
      <c r="AO21" s="9"/>
      <c r="AP21" s="9"/>
      <c r="AR21" s="9"/>
      <c r="AS21" s="11"/>
      <c r="AT21" s="11"/>
      <c r="AU21" s="11"/>
      <c r="AV21" s="9"/>
      <c r="AW21" s="9"/>
      <c r="AY21">
        <v>10</v>
      </c>
      <c r="AZ21">
        <v>46581.63</v>
      </c>
      <c r="BA21" s="9"/>
      <c r="BC21" s="9"/>
      <c r="BD21" s="9"/>
      <c r="BF21" s="9"/>
      <c r="BG21" s="9"/>
      <c r="BI21" s="9"/>
      <c r="BJ21">
        <v>24</v>
      </c>
      <c r="BK21">
        <v>46581.63</v>
      </c>
      <c r="BL21">
        <v>46581.63</v>
      </c>
    </row>
    <row r="22" spans="1:64" x14ac:dyDescent="0.35">
      <c r="A22" s="9" t="s">
        <v>72</v>
      </c>
      <c r="B22" s="9" t="s">
        <v>73</v>
      </c>
      <c r="C22" s="9" t="s">
        <v>74</v>
      </c>
      <c r="D22">
        <v>1</v>
      </c>
      <c r="E22">
        <v>1</v>
      </c>
      <c r="F22" s="10">
        <v>43256.506377314814</v>
      </c>
      <c r="G22" s="11">
        <v>43252</v>
      </c>
      <c r="H22" s="11">
        <v>43281</v>
      </c>
      <c r="I22" s="9" t="s">
        <v>75</v>
      </c>
      <c r="J22">
        <v>1234</v>
      </c>
      <c r="K22">
        <v>7773331122</v>
      </c>
      <c r="L22" s="9" t="s">
        <v>76</v>
      </c>
      <c r="M22" s="9" t="s">
        <v>77</v>
      </c>
      <c r="N22" s="9" t="s">
        <v>78</v>
      </c>
      <c r="O22" s="9" t="s">
        <v>78</v>
      </c>
      <c r="P22" s="9" t="s">
        <v>78</v>
      </c>
      <c r="Q22" s="9" t="s">
        <v>78</v>
      </c>
      <c r="R22" s="9" t="s">
        <v>78</v>
      </c>
      <c r="S22" s="9" t="s">
        <v>78</v>
      </c>
      <c r="T22" s="9" t="s">
        <v>78</v>
      </c>
      <c r="U22" s="9" t="s">
        <v>79</v>
      </c>
      <c r="V22" s="9" t="s">
        <v>98</v>
      </c>
      <c r="W22" s="9" t="s">
        <v>154</v>
      </c>
      <c r="X22" s="9" t="s">
        <v>192</v>
      </c>
      <c r="Y22">
        <v>2</v>
      </c>
      <c r="Z22" s="9" t="s">
        <v>196</v>
      </c>
      <c r="AA22">
        <v>220</v>
      </c>
      <c r="AB22" s="9" t="s">
        <v>209</v>
      </c>
      <c r="AC22" s="9" t="s">
        <v>236</v>
      </c>
      <c r="AD22" s="9" t="s">
        <v>255</v>
      </c>
      <c r="AE22">
        <v>0</v>
      </c>
      <c r="AF22">
        <v>0</v>
      </c>
      <c r="AG22">
        <v>0</v>
      </c>
      <c r="AH22">
        <v>812</v>
      </c>
      <c r="AI22">
        <v>0</v>
      </c>
      <c r="AJ22">
        <v>1624</v>
      </c>
      <c r="AK22">
        <v>0</v>
      </c>
      <c r="AL22">
        <v>1624</v>
      </c>
      <c r="AM22" s="9"/>
      <c r="AO22" s="9"/>
      <c r="AP22" s="9"/>
      <c r="AR22" s="9"/>
      <c r="AS22" s="11"/>
      <c r="AT22" s="11"/>
      <c r="AU22" s="11"/>
      <c r="AV22" s="9"/>
      <c r="AW22" s="9"/>
      <c r="AY22">
        <v>10</v>
      </c>
      <c r="AZ22">
        <v>46581.63</v>
      </c>
      <c r="BA22" s="9"/>
      <c r="BC22" s="9"/>
      <c r="BD22" s="9"/>
      <c r="BF22" s="9"/>
      <c r="BG22" s="9"/>
      <c r="BI22" s="9"/>
      <c r="BJ22">
        <v>24</v>
      </c>
      <c r="BK22">
        <v>46581.63</v>
      </c>
      <c r="BL22">
        <v>46581.63</v>
      </c>
    </row>
    <row r="23" spans="1:64" x14ac:dyDescent="0.35">
      <c r="A23" s="9" t="s">
        <v>72</v>
      </c>
      <c r="B23" s="9" t="s">
        <v>73</v>
      </c>
      <c r="C23" s="9" t="s">
        <v>74</v>
      </c>
      <c r="D23">
        <v>1</v>
      </c>
      <c r="E23">
        <v>1</v>
      </c>
      <c r="F23" s="10">
        <v>43256.506377314814</v>
      </c>
      <c r="G23" s="11">
        <v>43252</v>
      </c>
      <c r="H23" s="11">
        <v>43281</v>
      </c>
      <c r="I23" s="9" t="s">
        <v>75</v>
      </c>
      <c r="J23">
        <v>1234</v>
      </c>
      <c r="K23">
        <v>7773331122</v>
      </c>
      <c r="L23" s="9" t="s">
        <v>76</v>
      </c>
      <c r="M23" s="9" t="s">
        <v>77</v>
      </c>
      <c r="N23" s="9" t="s">
        <v>78</v>
      </c>
      <c r="O23" s="9" t="s">
        <v>78</v>
      </c>
      <c r="P23" s="9" t="s">
        <v>78</v>
      </c>
      <c r="Q23" s="9" t="s">
        <v>78</v>
      </c>
      <c r="R23" s="9" t="s">
        <v>78</v>
      </c>
      <c r="S23" s="9" t="s">
        <v>78</v>
      </c>
      <c r="T23" s="9" t="s">
        <v>78</v>
      </c>
      <c r="U23" s="9" t="s">
        <v>79</v>
      </c>
      <c r="V23" s="9" t="s">
        <v>99</v>
      </c>
      <c r="W23" s="9" t="s">
        <v>155</v>
      </c>
      <c r="X23" s="9" t="s">
        <v>192</v>
      </c>
      <c r="Y23">
        <v>2</v>
      </c>
      <c r="Z23" s="9" t="s">
        <v>196</v>
      </c>
      <c r="AA23">
        <v>221</v>
      </c>
      <c r="AB23" s="9" t="s">
        <v>210</v>
      </c>
      <c r="AC23" s="9" t="s">
        <v>235</v>
      </c>
      <c r="AD23" s="9" t="s">
        <v>256</v>
      </c>
      <c r="AE23">
        <v>0</v>
      </c>
      <c r="AF23">
        <v>0</v>
      </c>
      <c r="AG23">
        <v>0</v>
      </c>
      <c r="AH23">
        <v>6670</v>
      </c>
      <c r="AI23">
        <v>0</v>
      </c>
      <c r="AJ23">
        <v>20071.46</v>
      </c>
      <c r="AK23">
        <v>0</v>
      </c>
      <c r="AL23">
        <v>20071.46</v>
      </c>
      <c r="AM23" s="9"/>
      <c r="AO23" s="9"/>
      <c r="AP23" s="9"/>
      <c r="AR23" s="9"/>
      <c r="AS23" s="11"/>
      <c r="AT23" s="11"/>
      <c r="AU23" s="11"/>
      <c r="AV23" s="9"/>
      <c r="AW23" s="9"/>
      <c r="AY23">
        <v>10</v>
      </c>
      <c r="AZ23">
        <v>46581.63</v>
      </c>
      <c r="BA23" s="9"/>
      <c r="BC23" s="9"/>
      <c r="BD23" s="9"/>
      <c r="BF23" s="9"/>
      <c r="BG23" s="9"/>
      <c r="BI23" s="9"/>
      <c r="BJ23">
        <v>24</v>
      </c>
      <c r="BK23">
        <v>46581.63</v>
      </c>
      <c r="BL23">
        <v>46581.63</v>
      </c>
    </row>
    <row r="24" spans="1:64" x14ac:dyDescent="0.35">
      <c r="A24" s="9" t="s">
        <v>72</v>
      </c>
      <c r="B24" s="9" t="s">
        <v>73</v>
      </c>
      <c r="C24" s="9" t="s">
        <v>74</v>
      </c>
      <c r="D24">
        <v>1</v>
      </c>
      <c r="E24">
        <v>1</v>
      </c>
      <c r="F24" s="10">
        <v>43256.506377314814</v>
      </c>
      <c r="G24" s="11">
        <v>43252</v>
      </c>
      <c r="H24" s="11">
        <v>43281</v>
      </c>
      <c r="I24" s="9" t="s">
        <v>75</v>
      </c>
      <c r="J24">
        <v>1234</v>
      </c>
      <c r="K24">
        <v>7773331122</v>
      </c>
      <c r="L24" s="9" t="s">
        <v>76</v>
      </c>
      <c r="M24" s="9" t="s">
        <v>77</v>
      </c>
      <c r="N24" s="9" t="s">
        <v>78</v>
      </c>
      <c r="O24" s="9" t="s">
        <v>78</v>
      </c>
      <c r="P24" s="9" t="s">
        <v>78</v>
      </c>
      <c r="Q24" s="9" t="s">
        <v>78</v>
      </c>
      <c r="R24" s="9" t="s">
        <v>78</v>
      </c>
      <c r="S24" s="9" t="s">
        <v>78</v>
      </c>
      <c r="T24" s="9" t="s">
        <v>78</v>
      </c>
      <c r="U24" s="9" t="s">
        <v>79</v>
      </c>
      <c r="V24" s="9" t="s">
        <v>100</v>
      </c>
      <c r="W24" s="9" t="s">
        <v>156</v>
      </c>
      <c r="X24" s="9" t="s">
        <v>192</v>
      </c>
      <c r="Y24">
        <v>2</v>
      </c>
      <c r="Z24" s="9" t="s">
        <v>196</v>
      </c>
      <c r="AA24">
        <v>221</v>
      </c>
      <c r="AB24" s="9" t="s">
        <v>210</v>
      </c>
      <c r="AC24" s="9" t="s">
        <v>237</v>
      </c>
      <c r="AD24" s="9" t="s">
        <v>257</v>
      </c>
      <c r="AE24">
        <v>0</v>
      </c>
      <c r="AF24">
        <v>0</v>
      </c>
      <c r="AG24">
        <v>805</v>
      </c>
      <c r="AH24">
        <v>0</v>
      </c>
      <c r="AI24">
        <v>1488.1</v>
      </c>
      <c r="AJ24">
        <v>0</v>
      </c>
      <c r="AK24">
        <v>1488.1</v>
      </c>
      <c r="AL24">
        <v>0</v>
      </c>
      <c r="AM24" s="9"/>
      <c r="AO24" s="9"/>
      <c r="AP24" s="9"/>
      <c r="AR24" s="9"/>
      <c r="AS24" s="11"/>
      <c r="AT24" s="11"/>
      <c r="AU24" s="11"/>
      <c r="AV24" s="9"/>
      <c r="AW24" s="9"/>
      <c r="AY24">
        <v>10</v>
      </c>
      <c r="AZ24">
        <v>46581.63</v>
      </c>
      <c r="BA24" s="9"/>
      <c r="BC24" s="9"/>
      <c r="BD24" s="9"/>
      <c r="BF24" s="9"/>
      <c r="BG24" s="9"/>
      <c r="BI24" s="9"/>
      <c r="BJ24">
        <v>24</v>
      </c>
      <c r="BK24">
        <v>46581.63</v>
      </c>
      <c r="BL24">
        <v>46581.63</v>
      </c>
    </row>
    <row r="25" spans="1:64" x14ac:dyDescent="0.35">
      <c r="A25" s="9" t="s">
        <v>72</v>
      </c>
      <c r="B25" s="9" t="s">
        <v>73</v>
      </c>
      <c r="C25" s="9" t="s">
        <v>74</v>
      </c>
      <c r="D25">
        <v>1</v>
      </c>
      <c r="E25">
        <v>1</v>
      </c>
      <c r="F25" s="10">
        <v>43256.506377314814</v>
      </c>
      <c r="G25" s="11">
        <v>43252</v>
      </c>
      <c r="H25" s="11">
        <v>43281</v>
      </c>
      <c r="I25" s="9" t="s">
        <v>75</v>
      </c>
      <c r="J25">
        <v>1234</v>
      </c>
      <c r="K25">
        <v>7773331122</v>
      </c>
      <c r="L25" s="9" t="s">
        <v>76</v>
      </c>
      <c r="M25" s="9" t="s">
        <v>77</v>
      </c>
      <c r="N25" s="9" t="s">
        <v>78</v>
      </c>
      <c r="O25" s="9" t="s">
        <v>78</v>
      </c>
      <c r="P25" s="9" t="s">
        <v>78</v>
      </c>
      <c r="Q25" s="9" t="s">
        <v>78</v>
      </c>
      <c r="R25" s="9" t="s">
        <v>78</v>
      </c>
      <c r="S25" s="9" t="s">
        <v>78</v>
      </c>
      <c r="T25" s="9" t="s">
        <v>78</v>
      </c>
      <c r="U25" s="9" t="s">
        <v>79</v>
      </c>
      <c r="V25" s="9" t="s">
        <v>101</v>
      </c>
      <c r="W25" s="9" t="s">
        <v>157</v>
      </c>
      <c r="X25" s="9" t="s">
        <v>192</v>
      </c>
      <c r="Y25">
        <v>2</v>
      </c>
      <c r="Z25" s="9" t="s">
        <v>196</v>
      </c>
      <c r="AA25">
        <v>221</v>
      </c>
      <c r="AB25" s="9" t="s">
        <v>210</v>
      </c>
      <c r="AC25" s="9" t="s">
        <v>225</v>
      </c>
      <c r="AD25" s="9" t="s">
        <v>258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0.21</v>
      </c>
      <c r="AK25">
        <v>0</v>
      </c>
      <c r="AL25">
        <v>0.21</v>
      </c>
      <c r="AM25" s="9"/>
      <c r="AO25" s="9"/>
      <c r="AP25" s="9"/>
      <c r="AR25" s="9"/>
      <c r="AS25" s="11"/>
      <c r="AT25" s="11"/>
      <c r="AU25" s="11"/>
      <c r="AV25" s="9"/>
      <c r="AW25" s="9"/>
      <c r="AY25">
        <v>10</v>
      </c>
      <c r="AZ25">
        <v>46581.63</v>
      </c>
      <c r="BA25" s="9"/>
      <c r="BC25" s="9"/>
      <c r="BD25" s="9"/>
      <c r="BF25" s="9"/>
      <c r="BG25" s="9"/>
      <c r="BI25" s="9"/>
      <c r="BJ25">
        <v>24</v>
      </c>
      <c r="BK25">
        <v>46581.63</v>
      </c>
      <c r="BL25">
        <v>46581.63</v>
      </c>
    </row>
    <row r="26" spans="1:64" x14ac:dyDescent="0.35">
      <c r="A26" s="9" t="s">
        <v>72</v>
      </c>
      <c r="B26" s="9" t="s">
        <v>73</v>
      </c>
      <c r="C26" s="9" t="s">
        <v>74</v>
      </c>
      <c r="D26">
        <v>1</v>
      </c>
      <c r="E26">
        <v>1</v>
      </c>
      <c r="F26" s="10">
        <v>43256.506377314814</v>
      </c>
      <c r="G26" s="11">
        <v>43252</v>
      </c>
      <c r="H26" s="11">
        <v>43281</v>
      </c>
      <c r="I26" s="9" t="s">
        <v>75</v>
      </c>
      <c r="J26">
        <v>1234</v>
      </c>
      <c r="K26">
        <v>7773331122</v>
      </c>
      <c r="L26" s="9" t="s">
        <v>76</v>
      </c>
      <c r="M26" s="9" t="s">
        <v>77</v>
      </c>
      <c r="N26" s="9" t="s">
        <v>78</v>
      </c>
      <c r="O26" s="9" t="s">
        <v>78</v>
      </c>
      <c r="P26" s="9" t="s">
        <v>78</v>
      </c>
      <c r="Q26" s="9" t="s">
        <v>78</v>
      </c>
      <c r="R26" s="9" t="s">
        <v>78</v>
      </c>
      <c r="S26" s="9" t="s">
        <v>78</v>
      </c>
      <c r="T26" s="9" t="s">
        <v>78</v>
      </c>
      <c r="U26" s="9" t="s">
        <v>79</v>
      </c>
      <c r="V26" s="9" t="s">
        <v>102</v>
      </c>
      <c r="W26" s="9" t="s">
        <v>158</v>
      </c>
      <c r="X26" s="9" t="s">
        <v>192</v>
      </c>
      <c r="Y26">
        <v>2</v>
      </c>
      <c r="Z26" s="9" t="s">
        <v>196</v>
      </c>
      <c r="AA26">
        <v>230</v>
      </c>
      <c r="AB26" s="9" t="s">
        <v>158</v>
      </c>
      <c r="AC26" s="9"/>
      <c r="AD26" s="9" t="s">
        <v>158</v>
      </c>
      <c r="AE26">
        <v>0</v>
      </c>
      <c r="AF26">
        <v>0</v>
      </c>
      <c r="AG26">
        <v>0</v>
      </c>
      <c r="AH26">
        <v>3200</v>
      </c>
      <c r="AI26">
        <v>0</v>
      </c>
      <c r="AJ26">
        <v>24360</v>
      </c>
      <c r="AK26">
        <v>0</v>
      </c>
      <c r="AL26">
        <v>24360</v>
      </c>
      <c r="AM26" s="9"/>
      <c r="AO26" s="9"/>
      <c r="AP26" s="9"/>
      <c r="AR26" s="9"/>
      <c r="AS26" s="11"/>
      <c r="AT26" s="11"/>
      <c r="AU26" s="11"/>
      <c r="AV26" s="9"/>
      <c r="AW26" s="9"/>
      <c r="AY26">
        <v>10</v>
      </c>
      <c r="AZ26">
        <v>46581.63</v>
      </c>
      <c r="BA26" s="9"/>
      <c r="BC26" s="9"/>
      <c r="BD26" s="9"/>
      <c r="BF26" s="9"/>
      <c r="BG26" s="9"/>
      <c r="BI26" s="9"/>
      <c r="BJ26">
        <v>24</v>
      </c>
      <c r="BK26">
        <v>46581.63</v>
      </c>
      <c r="BL26">
        <v>46581.63</v>
      </c>
    </row>
    <row r="27" spans="1:64" x14ac:dyDescent="0.35">
      <c r="A27" s="9" t="s">
        <v>72</v>
      </c>
      <c r="B27" s="9" t="s">
        <v>73</v>
      </c>
      <c r="C27" s="9" t="s">
        <v>74</v>
      </c>
      <c r="D27">
        <v>1</v>
      </c>
      <c r="E27">
        <v>1</v>
      </c>
      <c r="F27" s="10">
        <v>43256.506377314814</v>
      </c>
      <c r="G27" s="11">
        <v>43252</v>
      </c>
      <c r="H27" s="11">
        <v>43281</v>
      </c>
      <c r="I27" s="9" t="s">
        <v>75</v>
      </c>
      <c r="J27">
        <v>1234</v>
      </c>
      <c r="K27">
        <v>7773331122</v>
      </c>
      <c r="L27" s="9" t="s">
        <v>76</v>
      </c>
      <c r="M27" s="9" t="s">
        <v>77</v>
      </c>
      <c r="N27" s="9" t="s">
        <v>78</v>
      </c>
      <c r="O27" s="9" t="s">
        <v>78</v>
      </c>
      <c r="P27" s="9" t="s">
        <v>78</v>
      </c>
      <c r="Q27" s="9" t="s">
        <v>78</v>
      </c>
      <c r="R27" s="9" t="s">
        <v>78</v>
      </c>
      <c r="S27" s="9" t="s">
        <v>78</v>
      </c>
      <c r="T27" s="9" t="s">
        <v>78</v>
      </c>
      <c r="U27" s="9" t="s">
        <v>79</v>
      </c>
      <c r="V27" s="9" t="s">
        <v>103</v>
      </c>
      <c r="W27" s="9" t="s">
        <v>159</v>
      </c>
      <c r="X27" s="9" t="s">
        <v>192</v>
      </c>
      <c r="Y27">
        <v>2</v>
      </c>
      <c r="Z27" s="9" t="s">
        <v>196</v>
      </c>
      <c r="AA27">
        <v>234</v>
      </c>
      <c r="AB27" s="9" t="s">
        <v>211</v>
      </c>
      <c r="AC27" s="9" t="s">
        <v>236</v>
      </c>
      <c r="AD27" s="9" t="s">
        <v>259</v>
      </c>
      <c r="AE27">
        <v>0</v>
      </c>
      <c r="AF27">
        <v>0</v>
      </c>
      <c r="AG27">
        <v>0</v>
      </c>
      <c r="AH27">
        <v>270</v>
      </c>
      <c r="AI27">
        <v>0</v>
      </c>
      <c r="AJ27">
        <v>610</v>
      </c>
      <c r="AK27">
        <v>0</v>
      </c>
      <c r="AL27">
        <v>610</v>
      </c>
      <c r="AM27" s="9"/>
      <c r="AO27" s="9"/>
      <c r="AP27" s="9"/>
      <c r="AR27" s="9"/>
      <c r="AS27" s="11"/>
      <c r="AT27" s="11"/>
      <c r="AU27" s="11"/>
      <c r="AV27" s="9"/>
      <c r="AW27" s="9"/>
      <c r="AY27">
        <v>10</v>
      </c>
      <c r="AZ27">
        <v>46581.63</v>
      </c>
      <c r="BA27" s="9"/>
      <c r="BC27" s="9"/>
      <c r="BD27" s="9"/>
      <c r="BF27" s="9"/>
      <c r="BG27" s="9"/>
      <c r="BI27" s="9"/>
      <c r="BJ27">
        <v>24</v>
      </c>
      <c r="BK27">
        <v>46581.63</v>
      </c>
      <c r="BL27">
        <v>46581.63</v>
      </c>
    </row>
    <row r="28" spans="1:64" x14ac:dyDescent="0.35">
      <c r="A28" s="9" t="s">
        <v>72</v>
      </c>
      <c r="B28" s="9" t="s">
        <v>73</v>
      </c>
      <c r="C28" s="9" t="s">
        <v>74</v>
      </c>
      <c r="D28">
        <v>1</v>
      </c>
      <c r="E28">
        <v>1</v>
      </c>
      <c r="F28" s="10">
        <v>43256.506377314814</v>
      </c>
      <c r="G28" s="11">
        <v>43252</v>
      </c>
      <c r="H28" s="11">
        <v>43281</v>
      </c>
      <c r="I28" s="9" t="s">
        <v>75</v>
      </c>
      <c r="J28">
        <v>1234</v>
      </c>
      <c r="K28">
        <v>7773331122</v>
      </c>
      <c r="L28" s="9" t="s">
        <v>76</v>
      </c>
      <c r="M28" s="9" t="s">
        <v>77</v>
      </c>
      <c r="N28" s="9" t="s">
        <v>78</v>
      </c>
      <c r="O28" s="9" t="s">
        <v>78</v>
      </c>
      <c r="P28" s="9" t="s">
        <v>78</v>
      </c>
      <c r="Q28" s="9" t="s">
        <v>78</v>
      </c>
      <c r="R28" s="9" t="s">
        <v>78</v>
      </c>
      <c r="S28" s="9" t="s">
        <v>78</v>
      </c>
      <c r="T28" s="9" t="s">
        <v>78</v>
      </c>
      <c r="U28" s="9" t="s">
        <v>79</v>
      </c>
      <c r="V28" s="9" t="s">
        <v>104</v>
      </c>
      <c r="W28" s="9" t="s">
        <v>160</v>
      </c>
      <c r="X28" s="9" t="s">
        <v>192</v>
      </c>
      <c r="Y28">
        <v>3</v>
      </c>
      <c r="Z28" s="9" t="s">
        <v>197</v>
      </c>
      <c r="AA28">
        <v>302</v>
      </c>
      <c r="AB28" s="9" t="s">
        <v>212</v>
      </c>
      <c r="AC28" s="9" t="s">
        <v>238</v>
      </c>
      <c r="AD28" s="9" t="s">
        <v>260</v>
      </c>
      <c r="AE28">
        <v>0</v>
      </c>
      <c r="AF28">
        <v>0</v>
      </c>
      <c r="AG28">
        <v>0</v>
      </c>
      <c r="AH28">
        <v>1017.63</v>
      </c>
      <c r="AI28">
        <v>1017.63</v>
      </c>
      <c r="AJ28">
        <v>1017.63</v>
      </c>
      <c r="AK28">
        <v>0</v>
      </c>
      <c r="AL28">
        <v>0</v>
      </c>
      <c r="AM28" s="9"/>
      <c r="AO28" s="9"/>
      <c r="AP28" s="9"/>
      <c r="AR28" s="9"/>
      <c r="AS28" s="11"/>
      <c r="AT28" s="11"/>
      <c r="AU28" s="11"/>
      <c r="AV28" s="9"/>
      <c r="AW28" s="9"/>
      <c r="AY28">
        <v>10</v>
      </c>
      <c r="AZ28">
        <v>46581.63</v>
      </c>
      <c r="BA28" s="9"/>
      <c r="BC28" s="9"/>
      <c r="BD28" s="9"/>
      <c r="BF28" s="9"/>
      <c r="BG28" s="9"/>
      <c r="BI28" s="9"/>
      <c r="BJ28">
        <v>24</v>
      </c>
      <c r="BK28">
        <v>46581.63</v>
      </c>
      <c r="BL28">
        <v>46581.63</v>
      </c>
    </row>
    <row r="29" spans="1:64" x14ac:dyDescent="0.35">
      <c r="A29" s="9" t="s">
        <v>72</v>
      </c>
      <c r="B29" s="9" t="s">
        <v>73</v>
      </c>
      <c r="C29" s="9" t="s">
        <v>74</v>
      </c>
      <c r="D29">
        <v>1</v>
      </c>
      <c r="E29">
        <v>1</v>
      </c>
      <c r="F29" s="10">
        <v>43256.506377314814</v>
      </c>
      <c r="G29" s="11">
        <v>43252</v>
      </c>
      <c r="H29" s="11">
        <v>43281</v>
      </c>
      <c r="I29" s="9" t="s">
        <v>75</v>
      </c>
      <c r="J29">
        <v>1234</v>
      </c>
      <c r="K29">
        <v>7773331122</v>
      </c>
      <c r="L29" s="9" t="s">
        <v>76</v>
      </c>
      <c r="M29" s="9" t="s">
        <v>77</v>
      </c>
      <c r="N29" s="9" t="s">
        <v>78</v>
      </c>
      <c r="O29" s="9" t="s">
        <v>78</v>
      </c>
      <c r="P29" s="9" t="s">
        <v>78</v>
      </c>
      <c r="Q29" s="9" t="s">
        <v>78</v>
      </c>
      <c r="R29" s="9" t="s">
        <v>78</v>
      </c>
      <c r="S29" s="9" t="s">
        <v>78</v>
      </c>
      <c r="T29" s="9" t="s">
        <v>78</v>
      </c>
      <c r="U29" s="9" t="s">
        <v>79</v>
      </c>
      <c r="V29" s="9" t="s">
        <v>105</v>
      </c>
      <c r="W29" s="9" t="s">
        <v>161</v>
      </c>
      <c r="X29" s="9" t="s">
        <v>192</v>
      </c>
      <c r="Y29">
        <v>3</v>
      </c>
      <c r="Z29" s="9" t="s">
        <v>197</v>
      </c>
      <c r="AA29">
        <v>302</v>
      </c>
      <c r="AB29" s="9" t="s">
        <v>212</v>
      </c>
      <c r="AC29" s="9" t="s">
        <v>239</v>
      </c>
      <c r="AD29" s="9" t="s">
        <v>261</v>
      </c>
      <c r="AE29">
        <v>904.48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904.48</v>
      </c>
      <c r="AL29">
        <v>0</v>
      </c>
      <c r="AM29" s="9"/>
      <c r="AO29" s="9"/>
      <c r="AP29" s="9"/>
      <c r="AR29" s="9"/>
      <c r="AS29" s="11"/>
      <c r="AT29" s="11"/>
      <c r="AU29" s="11"/>
      <c r="AV29" s="9"/>
      <c r="AW29" s="9"/>
      <c r="AY29">
        <v>10</v>
      </c>
      <c r="AZ29">
        <v>46581.63</v>
      </c>
      <c r="BA29" s="9"/>
      <c r="BC29" s="9"/>
      <c r="BD29" s="9"/>
      <c r="BF29" s="9"/>
      <c r="BG29" s="9"/>
      <c r="BI29" s="9"/>
      <c r="BJ29">
        <v>24</v>
      </c>
      <c r="BK29">
        <v>46581.63</v>
      </c>
      <c r="BL29">
        <v>46581.63</v>
      </c>
    </row>
    <row r="30" spans="1:64" x14ac:dyDescent="0.35">
      <c r="A30" s="9" t="s">
        <v>72</v>
      </c>
      <c r="B30" s="9" t="s">
        <v>73</v>
      </c>
      <c r="C30" s="9" t="s">
        <v>74</v>
      </c>
      <c r="D30">
        <v>1</v>
      </c>
      <c r="E30">
        <v>1</v>
      </c>
      <c r="F30" s="10">
        <v>43256.506377314814</v>
      </c>
      <c r="G30" s="11">
        <v>43252</v>
      </c>
      <c r="H30" s="11">
        <v>43281</v>
      </c>
      <c r="I30" s="9" t="s">
        <v>75</v>
      </c>
      <c r="J30">
        <v>1234</v>
      </c>
      <c r="K30">
        <v>7773331122</v>
      </c>
      <c r="L30" s="9" t="s">
        <v>76</v>
      </c>
      <c r="M30" s="9" t="s">
        <v>77</v>
      </c>
      <c r="N30" s="9" t="s">
        <v>78</v>
      </c>
      <c r="O30" s="9" t="s">
        <v>78</v>
      </c>
      <c r="P30" s="9" t="s">
        <v>78</v>
      </c>
      <c r="Q30" s="9" t="s">
        <v>78</v>
      </c>
      <c r="R30" s="9" t="s">
        <v>78</v>
      </c>
      <c r="S30" s="9" t="s">
        <v>78</v>
      </c>
      <c r="T30" s="9" t="s">
        <v>78</v>
      </c>
      <c r="U30" s="9" t="s">
        <v>79</v>
      </c>
      <c r="V30" s="9" t="s">
        <v>106</v>
      </c>
      <c r="W30" s="9" t="s">
        <v>162</v>
      </c>
      <c r="X30" s="9" t="s">
        <v>192</v>
      </c>
      <c r="Y30">
        <v>3</v>
      </c>
      <c r="Z30" s="9" t="s">
        <v>197</v>
      </c>
      <c r="AA30">
        <v>303</v>
      </c>
      <c r="AB30" s="9" t="s">
        <v>213</v>
      </c>
      <c r="AC30" s="9" t="s">
        <v>237</v>
      </c>
      <c r="AD30" s="9" t="s">
        <v>262</v>
      </c>
      <c r="AE30">
        <v>0</v>
      </c>
      <c r="AF30">
        <v>0</v>
      </c>
      <c r="AG30">
        <v>0</v>
      </c>
      <c r="AH30">
        <v>0</v>
      </c>
      <c r="AI30">
        <v>805.07</v>
      </c>
      <c r="AJ30">
        <v>805.07</v>
      </c>
      <c r="AK30">
        <v>0</v>
      </c>
      <c r="AL30">
        <v>0</v>
      </c>
      <c r="AM30" s="9"/>
      <c r="AO30" s="9"/>
      <c r="AP30" s="9"/>
      <c r="AR30" s="9"/>
      <c r="AS30" s="11"/>
      <c r="AT30" s="11"/>
      <c r="AU30" s="11"/>
      <c r="AV30" s="9"/>
      <c r="AW30" s="9"/>
      <c r="AY30">
        <v>10</v>
      </c>
      <c r="AZ30">
        <v>46581.63</v>
      </c>
      <c r="BA30" s="9"/>
      <c r="BC30" s="9"/>
      <c r="BD30" s="9"/>
      <c r="BF30" s="9"/>
      <c r="BG30" s="9"/>
      <c r="BI30" s="9"/>
      <c r="BJ30">
        <v>24</v>
      </c>
      <c r="BK30">
        <v>46581.63</v>
      </c>
      <c r="BL30">
        <v>46581.63</v>
      </c>
    </row>
    <row r="31" spans="1:64" x14ac:dyDescent="0.35">
      <c r="A31" s="9" t="s">
        <v>72</v>
      </c>
      <c r="B31" s="9" t="s">
        <v>73</v>
      </c>
      <c r="C31" s="9" t="s">
        <v>74</v>
      </c>
      <c r="D31">
        <v>1</v>
      </c>
      <c r="E31">
        <v>1</v>
      </c>
      <c r="F31" s="10">
        <v>43256.506377314814</v>
      </c>
      <c r="G31" s="11">
        <v>43252</v>
      </c>
      <c r="H31" s="11">
        <v>43281</v>
      </c>
      <c r="I31" s="9" t="s">
        <v>75</v>
      </c>
      <c r="J31">
        <v>1234</v>
      </c>
      <c r="K31">
        <v>7773331122</v>
      </c>
      <c r="L31" s="9" t="s">
        <v>76</v>
      </c>
      <c r="M31" s="9" t="s">
        <v>77</v>
      </c>
      <c r="N31" s="9" t="s">
        <v>78</v>
      </c>
      <c r="O31" s="9" t="s">
        <v>78</v>
      </c>
      <c r="P31" s="9" t="s">
        <v>78</v>
      </c>
      <c r="Q31" s="9" t="s">
        <v>78</v>
      </c>
      <c r="R31" s="9" t="s">
        <v>78</v>
      </c>
      <c r="S31" s="9" t="s">
        <v>78</v>
      </c>
      <c r="T31" s="9" t="s">
        <v>78</v>
      </c>
      <c r="U31" s="9" t="s">
        <v>79</v>
      </c>
      <c r="V31" s="9" t="s">
        <v>107</v>
      </c>
      <c r="W31" s="9" t="s">
        <v>163</v>
      </c>
      <c r="X31" s="9" t="s">
        <v>192</v>
      </c>
      <c r="Y31">
        <v>3</v>
      </c>
      <c r="Z31" s="9" t="s">
        <v>197</v>
      </c>
      <c r="AA31">
        <v>330</v>
      </c>
      <c r="AB31" s="9" t="s">
        <v>163</v>
      </c>
      <c r="AC31" s="9"/>
      <c r="AD31" s="9" t="s">
        <v>163</v>
      </c>
      <c r="AE31">
        <v>0</v>
      </c>
      <c r="AF31">
        <v>0</v>
      </c>
      <c r="AG31">
        <v>1017.63</v>
      </c>
      <c r="AH31">
        <v>0</v>
      </c>
      <c r="AI31">
        <v>1017.63</v>
      </c>
      <c r="AJ31">
        <v>0</v>
      </c>
      <c r="AK31">
        <v>1017.63</v>
      </c>
      <c r="AL31">
        <v>0</v>
      </c>
      <c r="AM31" s="9"/>
      <c r="AO31" s="9"/>
      <c r="AP31" s="9"/>
      <c r="AR31" s="9"/>
      <c r="AS31" s="11"/>
      <c r="AT31" s="11"/>
      <c r="AU31" s="11"/>
      <c r="AV31" s="9"/>
      <c r="AW31" s="9"/>
      <c r="AY31">
        <v>10</v>
      </c>
      <c r="AZ31">
        <v>46581.63</v>
      </c>
      <c r="BA31" s="9"/>
      <c r="BC31" s="9"/>
      <c r="BD31" s="9"/>
      <c r="BF31" s="9"/>
      <c r="BG31" s="9"/>
      <c r="BI31" s="9"/>
      <c r="BJ31">
        <v>24</v>
      </c>
      <c r="BK31">
        <v>46581.63</v>
      </c>
      <c r="BL31">
        <v>46581.63</v>
      </c>
    </row>
    <row r="32" spans="1:64" x14ac:dyDescent="0.35">
      <c r="A32" s="9" t="s">
        <v>72</v>
      </c>
      <c r="B32" s="9" t="s">
        <v>73</v>
      </c>
      <c r="C32" s="9" t="s">
        <v>74</v>
      </c>
      <c r="D32">
        <v>1</v>
      </c>
      <c r="E32">
        <v>1</v>
      </c>
      <c r="F32" s="10">
        <v>43256.506377314814</v>
      </c>
      <c r="G32" s="11">
        <v>43252</v>
      </c>
      <c r="H32" s="11">
        <v>43281</v>
      </c>
      <c r="I32" s="9" t="s">
        <v>75</v>
      </c>
      <c r="J32">
        <v>1234</v>
      </c>
      <c r="K32">
        <v>7773331122</v>
      </c>
      <c r="L32" s="9" t="s">
        <v>76</v>
      </c>
      <c r="M32" s="9" t="s">
        <v>77</v>
      </c>
      <c r="N32" s="9" t="s">
        <v>78</v>
      </c>
      <c r="O32" s="9" t="s">
        <v>78</v>
      </c>
      <c r="P32" s="9" t="s">
        <v>78</v>
      </c>
      <c r="Q32" s="9" t="s">
        <v>78</v>
      </c>
      <c r="R32" s="9" t="s">
        <v>78</v>
      </c>
      <c r="S32" s="9" t="s">
        <v>78</v>
      </c>
      <c r="T32" s="9" t="s">
        <v>78</v>
      </c>
      <c r="U32" s="9" t="s">
        <v>79</v>
      </c>
      <c r="V32" s="9" t="s">
        <v>108</v>
      </c>
      <c r="W32" s="9" t="s">
        <v>164</v>
      </c>
      <c r="X32" s="9" t="s">
        <v>193</v>
      </c>
      <c r="Y32">
        <v>4</v>
      </c>
      <c r="Z32" s="9" t="s">
        <v>198</v>
      </c>
      <c r="AA32">
        <v>401</v>
      </c>
      <c r="AB32" s="9" t="s">
        <v>214</v>
      </c>
      <c r="AC32" s="9" t="s">
        <v>240</v>
      </c>
      <c r="AD32" s="9" t="s">
        <v>263</v>
      </c>
      <c r="AE32">
        <v>0</v>
      </c>
      <c r="AF32">
        <v>0</v>
      </c>
      <c r="AG32">
        <v>1204</v>
      </c>
      <c r="AH32">
        <v>0</v>
      </c>
      <c r="AI32">
        <v>2500.6</v>
      </c>
      <c r="AJ32">
        <v>0</v>
      </c>
      <c r="AK32">
        <v>2500.6</v>
      </c>
      <c r="AL32">
        <v>0</v>
      </c>
      <c r="AM32" s="9"/>
      <c r="AO32" s="9"/>
      <c r="AP32" s="9"/>
      <c r="AR32" s="9"/>
      <c r="AS32" s="11"/>
      <c r="AT32" s="11"/>
      <c r="AU32" s="11"/>
      <c r="AV32" s="9"/>
      <c r="AW32" s="9"/>
      <c r="AY32">
        <v>10</v>
      </c>
      <c r="AZ32">
        <v>46581.63</v>
      </c>
      <c r="BA32" s="9"/>
      <c r="BC32" s="9"/>
      <c r="BD32" s="9"/>
      <c r="BF32" s="9"/>
      <c r="BG32" s="9"/>
      <c r="BI32" s="9"/>
      <c r="BJ32">
        <v>24</v>
      </c>
      <c r="BK32">
        <v>46581.63</v>
      </c>
      <c r="BL32">
        <v>46581.63</v>
      </c>
    </row>
    <row r="33" spans="1:64" x14ac:dyDescent="0.35">
      <c r="A33" s="9" t="s">
        <v>72</v>
      </c>
      <c r="B33" s="9" t="s">
        <v>73</v>
      </c>
      <c r="C33" s="9" t="s">
        <v>74</v>
      </c>
      <c r="D33">
        <v>1</v>
      </c>
      <c r="E33">
        <v>1</v>
      </c>
      <c r="F33" s="10">
        <v>43256.506377314814</v>
      </c>
      <c r="G33" s="11">
        <v>43252</v>
      </c>
      <c r="H33" s="11">
        <v>43281</v>
      </c>
      <c r="I33" s="9" t="s">
        <v>75</v>
      </c>
      <c r="J33">
        <v>1234</v>
      </c>
      <c r="K33">
        <v>7773331122</v>
      </c>
      <c r="L33" s="9" t="s">
        <v>76</v>
      </c>
      <c r="M33" s="9" t="s">
        <v>77</v>
      </c>
      <c r="N33" s="9" t="s">
        <v>78</v>
      </c>
      <c r="O33" s="9" t="s">
        <v>78</v>
      </c>
      <c r="P33" s="9" t="s">
        <v>78</v>
      </c>
      <c r="Q33" s="9" t="s">
        <v>78</v>
      </c>
      <c r="R33" s="9" t="s">
        <v>78</v>
      </c>
      <c r="S33" s="9" t="s">
        <v>78</v>
      </c>
      <c r="T33" s="9" t="s">
        <v>78</v>
      </c>
      <c r="U33" s="9" t="s">
        <v>79</v>
      </c>
      <c r="V33" s="9" t="s">
        <v>109</v>
      </c>
      <c r="W33" s="9" t="s">
        <v>165</v>
      </c>
      <c r="X33" s="9" t="s">
        <v>193</v>
      </c>
      <c r="Y33">
        <v>4</v>
      </c>
      <c r="Z33" s="9" t="s">
        <v>198</v>
      </c>
      <c r="AA33">
        <v>401</v>
      </c>
      <c r="AB33" s="9" t="s">
        <v>214</v>
      </c>
      <c r="AC33" s="9" t="s">
        <v>241</v>
      </c>
      <c r="AD33" s="9" t="s">
        <v>264</v>
      </c>
      <c r="AE33">
        <v>0</v>
      </c>
      <c r="AF33">
        <v>0</v>
      </c>
      <c r="AG33">
        <v>0</v>
      </c>
      <c r="AH33">
        <v>0</v>
      </c>
      <c r="AI33">
        <v>75</v>
      </c>
      <c r="AJ33">
        <v>0</v>
      </c>
      <c r="AK33">
        <v>75</v>
      </c>
      <c r="AL33">
        <v>0</v>
      </c>
      <c r="AM33" s="9"/>
      <c r="AO33" s="9"/>
      <c r="AP33" s="9"/>
      <c r="AR33" s="9"/>
      <c r="AS33" s="11"/>
      <c r="AT33" s="11"/>
      <c r="AU33" s="11"/>
      <c r="AV33" s="9"/>
      <c r="AW33" s="9"/>
      <c r="AY33">
        <v>10</v>
      </c>
      <c r="AZ33">
        <v>46581.63</v>
      </c>
      <c r="BA33" s="9"/>
      <c r="BC33" s="9"/>
      <c r="BD33" s="9"/>
      <c r="BF33" s="9"/>
      <c r="BG33" s="9"/>
      <c r="BI33" s="9"/>
      <c r="BJ33">
        <v>24</v>
      </c>
      <c r="BK33">
        <v>46581.63</v>
      </c>
      <c r="BL33">
        <v>46581.63</v>
      </c>
    </row>
    <row r="34" spans="1:64" x14ac:dyDescent="0.35">
      <c r="A34" s="9" t="s">
        <v>72</v>
      </c>
      <c r="B34" s="9" t="s">
        <v>73</v>
      </c>
      <c r="C34" s="9" t="s">
        <v>74</v>
      </c>
      <c r="D34">
        <v>1</v>
      </c>
      <c r="E34">
        <v>1</v>
      </c>
      <c r="F34" s="10">
        <v>43256.506377314814</v>
      </c>
      <c r="G34" s="11">
        <v>43252</v>
      </c>
      <c r="H34" s="11">
        <v>43281</v>
      </c>
      <c r="I34" s="9" t="s">
        <v>75</v>
      </c>
      <c r="J34">
        <v>1234</v>
      </c>
      <c r="K34">
        <v>7773331122</v>
      </c>
      <c r="L34" s="9" t="s">
        <v>76</v>
      </c>
      <c r="M34" s="9" t="s">
        <v>77</v>
      </c>
      <c r="N34" s="9" t="s">
        <v>78</v>
      </c>
      <c r="O34" s="9" t="s">
        <v>78</v>
      </c>
      <c r="P34" s="9" t="s">
        <v>78</v>
      </c>
      <c r="Q34" s="9" t="s">
        <v>78</v>
      </c>
      <c r="R34" s="9" t="s">
        <v>78</v>
      </c>
      <c r="S34" s="9" t="s">
        <v>78</v>
      </c>
      <c r="T34" s="9" t="s">
        <v>78</v>
      </c>
      <c r="U34" s="9" t="s">
        <v>79</v>
      </c>
      <c r="V34" s="9" t="s">
        <v>110</v>
      </c>
      <c r="W34" s="9" t="s">
        <v>166</v>
      </c>
      <c r="X34" s="9" t="s">
        <v>193</v>
      </c>
      <c r="Y34">
        <v>4</v>
      </c>
      <c r="Z34" s="9" t="s">
        <v>198</v>
      </c>
      <c r="AA34">
        <v>402</v>
      </c>
      <c r="AB34" s="9" t="s">
        <v>215</v>
      </c>
      <c r="AC34" s="9" t="s">
        <v>235</v>
      </c>
      <c r="AD34" s="9" t="s">
        <v>265</v>
      </c>
      <c r="AE34">
        <v>0</v>
      </c>
      <c r="AF34">
        <v>0</v>
      </c>
      <c r="AG34">
        <v>0</v>
      </c>
      <c r="AH34">
        <v>0</v>
      </c>
      <c r="AI34">
        <v>1540</v>
      </c>
      <c r="AJ34">
        <v>0</v>
      </c>
      <c r="AK34">
        <v>1540</v>
      </c>
      <c r="AL34">
        <v>0</v>
      </c>
      <c r="AM34" s="9"/>
      <c r="AO34" s="9"/>
      <c r="AP34" s="9"/>
      <c r="AR34" s="9"/>
      <c r="AS34" s="11"/>
      <c r="AT34" s="11"/>
      <c r="AU34" s="11"/>
      <c r="AV34" s="9"/>
      <c r="AW34" s="9"/>
      <c r="AY34">
        <v>10</v>
      </c>
      <c r="AZ34">
        <v>46581.63</v>
      </c>
      <c r="BA34" s="9"/>
      <c r="BC34" s="9"/>
      <c r="BD34" s="9"/>
      <c r="BF34" s="9"/>
      <c r="BG34" s="9"/>
      <c r="BI34" s="9"/>
      <c r="BJ34">
        <v>24</v>
      </c>
      <c r="BK34">
        <v>46581.63</v>
      </c>
      <c r="BL34">
        <v>46581.63</v>
      </c>
    </row>
    <row r="35" spans="1:64" x14ac:dyDescent="0.35">
      <c r="A35" s="9" t="s">
        <v>72</v>
      </c>
      <c r="B35" s="9" t="s">
        <v>73</v>
      </c>
      <c r="C35" s="9" t="s">
        <v>74</v>
      </c>
      <c r="D35">
        <v>1</v>
      </c>
      <c r="E35">
        <v>1</v>
      </c>
      <c r="F35" s="10">
        <v>43256.506377314814</v>
      </c>
      <c r="G35" s="11">
        <v>43252</v>
      </c>
      <c r="H35" s="11">
        <v>43281</v>
      </c>
      <c r="I35" s="9" t="s">
        <v>75</v>
      </c>
      <c r="J35">
        <v>1234</v>
      </c>
      <c r="K35">
        <v>7773331122</v>
      </c>
      <c r="L35" s="9" t="s">
        <v>76</v>
      </c>
      <c r="M35" s="9" t="s">
        <v>77</v>
      </c>
      <c r="N35" s="9" t="s">
        <v>78</v>
      </c>
      <c r="O35" s="9" t="s">
        <v>78</v>
      </c>
      <c r="P35" s="9" t="s">
        <v>78</v>
      </c>
      <c r="Q35" s="9" t="s">
        <v>78</v>
      </c>
      <c r="R35" s="9" t="s">
        <v>78</v>
      </c>
      <c r="S35" s="9" t="s">
        <v>78</v>
      </c>
      <c r="T35" s="9" t="s">
        <v>78</v>
      </c>
      <c r="U35" s="9" t="s">
        <v>79</v>
      </c>
      <c r="V35" s="9" t="s">
        <v>111</v>
      </c>
      <c r="W35" s="9" t="s">
        <v>167</v>
      </c>
      <c r="X35" s="9" t="s">
        <v>193</v>
      </c>
      <c r="Y35">
        <v>4</v>
      </c>
      <c r="Z35" s="9" t="s">
        <v>198</v>
      </c>
      <c r="AA35">
        <v>402</v>
      </c>
      <c r="AB35" s="9" t="s">
        <v>215</v>
      </c>
      <c r="AC35" s="9" t="s">
        <v>224</v>
      </c>
      <c r="AD35" s="9" t="s">
        <v>266</v>
      </c>
      <c r="AE35">
        <v>0</v>
      </c>
      <c r="AF35">
        <v>0</v>
      </c>
      <c r="AG35">
        <v>0</v>
      </c>
      <c r="AH35">
        <v>0</v>
      </c>
      <c r="AI35">
        <v>780</v>
      </c>
      <c r="AJ35">
        <v>0</v>
      </c>
      <c r="AK35">
        <v>780</v>
      </c>
      <c r="AL35">
        <v>0</v>
      </c>
      <c r="AM35" s="9"/>
      <c r="AO35" s="9"/>
      <c r="AP35" s="9"/>
      <c r="AR35" s="9"/>
      <c r="AS35" s="11"/>
      <c r="AT35" s="11"/>
      <c r="AU35" s="11"/>
      <c r="AV35" s="9"/>
      <c r="AW35" s="9"/>
      <c r="AY35">
        <v>10</v>
      </c>
      <c r="AZ35">
        <v>46581.63</v>
      </c>
      <c r="BA35" s="9"/>
      <c r="BC35" s="9"/>
      <c r="BD35" s="9"/>
      <c r="BF35" s="9"/>
      <c r="BG35" s="9"/>
      <c r="BI35" s="9"/>
      <c r="BJ35">
        <v>24</v>
      </c>
      <c r="BK35">
        <v>46581.63</v>
      </c>
      <c r="BL35">
        <v>46581.63</v>
      </c>
    </row>
    <row r="36" spans="1:64" x14ac:dyDescent="0.35">
      <c r="A36" s="9" t="s">
        <v>72</v>
      </c>
      <c r="B36" s="9" t="s">
        <v>73</v>
      </c>
      <c r="C36" s="9" t="s">
        <v>74</v>
      </c>
      <c r="D36">
        <v>1</v>
      </c>
      <c r="E36">
        <v>1</v>
      </c>
      <c r="F36" s="10">
        <v>43256.506377314814</v>
      </c>
      <c r="G36" s="11">
        <v>43252</v>
      </c>
      <c r="H36" s="11">
        <v>43281</v>
      </c>
      <c r="I36" s="9" t="s">
        <v>75</v>
      </c>
      <c r="J36">
        <v>1234</v>
      </c>
      <c r="K36">
        <v>7773331122</v>
      </c>
      <c r="L36" s="9" t="s">
        <v>76</v>
      </c>
      <c r="M36" s="9" t="s">
        <v>77</v>
      </c>
      <c r="N36" s="9" t="s">
        <v>78</v>
      </c>
      <c r="O36" s="9" t="s">
        <v>78</v>
      </c>
      <c r="P36" s="9" t="s">
        <v>78</v>
      </c>
      <c r="Q36" s="9" t="s">
        <v>78</v>
      </c>
      <c r="R36" s="9" t="s">
        <v>78</v>
      </c>
      <c r="S36" s="9" t="s">
        <v>78</v>
      </c>
      <c r="T36" s="9" t="s">
        <v>78</v>
      </c>
      <c r="U36" s="9" t="s">
        <v>79</v>
      </c>
      <c r="V36" s="9" t="s">
        <v>307</v>
      </c>
      <c r="W36" s="9" t="s">
        <v>310</v>
      </c>
      <c r="X36" s="9" t="s">
        <v>193</v>
      </c>
      <c r="Y36">
        <v>4</v>
      </c>
      <c r="Z36" s="9" t="s">
        <v>198</v>
      </c>
      <c r="AA36">
        <v>403</v>
      </c>
      <c r="AB36" s="9" t="s">
        <v>216</v>
      </c>
      <c r="AC36" s="9" t="s">
        <v>237</v>
      </c>
      <c r="AD36" s="9" t="s">
        <v>314</v>
      </c>
      <c r="AE36">
        <v>0</v>
      </c>
      <c r="AF36">
        <v>0</v>
      </c>
      <c r="AG36">
        <v>170</v>
      </c>
      <c r="AH36">
        <v>0</v>
      </c>
      <c r="AI36">
        <v>170</v>
      </c>
      <c r="AJ36">
        <v>0</v>
      </c>
      <c r="AK36">
        <v>170</v>
      </c>
      <c r="AL36">
        <v>0</v>
      </c>
      <c r="AM36" s="9"/>
      <c r="AO36" s="9"/>
      <c r="AP36" s="9"/>
      <c r="AR36" s="9"/>
      <c r="AS36" s="11"/>
      <c r="AT36" s="11"/>
      <c r="AU36" s="11"/>
      <c r="AV36" s="9"/>
      <c r="AW36" s="9"/>
      <c r="AY36">
        <v>10</v>
      </c>
      <c r="AZ36">
        <v>46581.63</v>
      </c>
      <c r="BA36" s="9"/>
      <c r="BC36" s="9"/>
      <c r="BD36" s="9"/>
      <c r="BF36" s="9"/>
      <c r="BG36" s="9"/>
      <c r="BI36" s="9"/>
      <c r="BJ36">
        <v>24</v>
      </c>
      <c r="BK36">
        <v>46581.63</v>
      </c>
      <c r="BL36">
        <v>46581.63</v>
      </c>
    </row>
    <row r="37" spans="1:64" x14ac:dyDescent="0.35">
      <c r="A37" s="9" t="s">
        <v>72</v>
      </c>
      <c r="B37" s="9" t="s">
        <v>73</v>
      </c>
      <c r="C37" s="9" t="s">
        <v>74</v>
      </c>
      <c r="D37">
        <v>1</v>
      </c>
      <c r="E37">
        <v>1</v>
      </c>
      <c r="F37" s="10">
        <v>43256.506377314814</v>
      </c>
      <c r="G37" s="11">
        <v>43252</v>
      </c>
      <c r="H37" s="11">
        <v>43281</v>
      </c>
      <c r="I37" s="9" t="s">
        <v>75</v>
      </c>
      <c r="J37">
        <v>1234</v>
      </c>
      <c r="K37">
        <v>7773331122</v>
      </c>
      <c r="L37" s="9" t="s">
        <v>76</v>
      </c>
      <c r="M37" s="9" t="s">
        <v>77</v>
      </c>
      <c r="N37" s="9" t="s">
        <v>78</v>
      </c>
      <c r="O37" s="9" t="s">
        <v>78</v>
      </c>
      <c r="P37" s="9" t="s">
        <v>78</v>
      </c>
      <c r="Q37" s="9" t="s">
        <v>78</v>
      </c>
      <c r="R37" s="9" t="s">
        <v>78</v>
      </c>
      <c r="S37" s="9" t="s">
        <v>78</v>
      </c>
      <c r="T37" s="9" t="s">
        <v>78</v>
      </c>
      <c r="U37" s="9" t="s">
        <v>79</v>
      </c>
      <c r="V37" s="9" t="s">
        <v>112</v>
      </c>
      <c r="W37" s="9" t="s">
        <v>168</v>
      </c>
      <c r="X37" s="9" t="s">
        <v>193</v>
      </c>
      <c r="Y37">
        <v>4</v>
      </c>
      <c r="Z37" s="9" t="s">
        <v>198</v>
      </c>
      <c r="AA37">
        <v>403</v>
      </c>
      <c r="AB37" s="9" t="s">
        <v>216</v>
      </c>
      <c r="AC37" s="9" t="s">
        <v>224</v>
      </c>
      <c r="AD37" s="9" t="s">
        <v>267</v>
      </c>
      <c r="AE37">
        <v>0</v>
      </c>
      <c r="AF37">
        <v>0</v>
      </c>
      <c r="AG37">
        <v>3330</v>
      </c>
      <c r="AH37">
        <v>0</v>
      </c>
      <c r="AI37">
        <v>5230</v>
      </c>
      <c r="AJ37">
        <v>0</v>
      </c>
      <c r="AK37">
        <v>5230</v>
      </c>
      <c r="AL37">
        <v>0</v>
      </c>
      <c r="AM37" s="9"/>
      <c r="AO37" s="9"/>
      <c r="AP37" s="9"/>
      <c r="AR37" s="9"/>
      <c r="AS37" s="11"/>
      <c r="AT37" s="11"/>
      <c r="AU37" s="11"/>
      <c r="AV37" s="9"/>
      <c r="AW37" s="9"/>
      <c r="AY37">
        <v>10</v>
      </c>
      <c r="AZ37">
        <v>46581.63</v>
      </c>
      <c r="BA37" s="9"/>
      <c r="BC37" s="9"/>
      <c r="BD37" s="9"/>
      <c r="BF37" s="9"/>
      <c r="BG37" s="9"/>
      <c r="BI37" s="9"/>
      <c r="BJ37">
        <v>24</v>
      </c>
      <c r="BK37">
        <v>46581.63</v>
      </c>
      <c r="BL37">
        <v>46581.63</v>
      </c>
    </row>
    <row r="38" spans="1:64" x14ac:dyDescent="0.35">
      <c r="A38" s="9" t="s">
        <v>72</v>
      </c>
      <c r="B38" s="9" t="s">
        <v>73</v>
      </c>
      <c r="C38" s="9" t="s">
        <v>74</v>
      </c>
      <c r="D38">
        <v>1</v>
      </c>
      <c r="E38">
        <v>1</v>
      </c>
      <c r="F38" s="10">
        <v>43256.506377314814</v>
      </c>
      <c r="G38" s="11">
        <v>43252</v>
      </c>
      <c r="H38" s="11">
        <v>43281</v>
      </c>
      <c r="I38" s="9" t="s">
        <v>75</v>
      </c>
      <c r="J38">
        <v>1234</v>
      </c>
      <c r="K38">
        <v>7773331122</v>
      </c>
      <c r="L38" s="9" t="s">
        <v>76</v>
      </c>
      <c r="M38" s="9" t="s">
        <v>77</v>
      </c>
      <c r="N38" s="9" t="s">
        <v>78</v>
      </c>
      <c r="O38" s="9" t="s">
        <v>78</v>
      </c>
      <c r="P38" s="9" t="s">
        <v>78</v>
      </c>
      <c r="Q38" s="9" t="s">
        <v>78</v>
      </c>
      <c r="R38" s="9" t="s">
        <v>78</v>
      </c>
      <c r="S38" s="9" t="s">
        <v>78</v>
      </c>
      <c r="T38" s="9" t="s">
        <v>78</v>
      </c>
      <c r="U38" s="9" t="s">
        <v>79</v>
      </c>
      <c r="V38" s="9" t="s">
        <v>113</v>
      </c>
      <c r="W38" s="9" t="s">
        <v>169</v>
      </c>
      <c r="X38" s="9" t="s">
        <v>193</v>
      </c>
      <c r="Y38">
        <v>4</v>
      </c>
      <c r="Z38" s="9" t="s">
        <v>198</v>
      </c>
      <c r="AA38">
        <v>403</v>
      </c>
      <c r="AB38" s="9" t="s">
        <v>216</v>
      </c>
      <c r="AC38" s="9" t="s">
        <v>242</v>
      </c>
      <c r="AD38" s="9" t="s">
        <v>268</v>
      </c>
      <c r="AE38">
        <v>0</v>
      </c>
      <c r="AF38">
        <v>0</v>
      </c>
      <c r="AG38">
        <v>0</v>
      </c>
      <c r="AH38">
        <v>0</v>
      </c>
      <c r="AI38">
        <v>290</v>
      </c>
      <c r="AJ38">
        <v>0</v>
      </c>
      <c r="AK38">
        <v>290</v>
      </c>
      <c r="AL38">
        <v>0</v>
      </c>
      <c r="AM38" s="9"/>
      <c r="AO38" s="9"/>
      <c r="AP38" s="9"/>
      <c r="AR38" s="9"/>
      <c r="AS38" s="11"/>
      <c r="AT38" s="11"/>
      <c r="AU38" s="11"/>
      <c r="AV38" s="9"/>
      <c r="AW38" s="9"/>
      <c r="AY38">
        <v>10</v>
      </c>
      <c r="AZ38">
        <v>46581.63</v>
      </c>
      <c r="BA38" s="9"/>
      <c r="BC38" s="9"/>
      <c r="BD38" s="9"/>
      <c r="BF38" s="9"/>
      <c r="BG38" s="9"/>
      <c r="BI38" s="9"/>
      <c r="BJ38">
        <v>24</v>
      </c>
      <c r="BK38">
        <v>46581.63</v>
      </c>
      <c r="BL38">
        <v>46581.63</v>
      </c>
    </row>
    <row r="39" spans="1:64" x14ac:dyDescent="0.35">
      <c r="A39" s="9" t="s">
        <v>72</v>
      </c>
      <c r="B39" s="9" t="s">
        <v>73</v>
      </c>
      <c r="C39" s="9" t="s">
        <v>74</v>
      </c>
      <c r="D39">
        <v>1</v>
      </c>
      <c r="E39">
        <v>1</v>
      </c>
      <c r="F39" s="10">
        <v>43256.506377314814</v>
      </c>
      <c r="G39" s="11">
        <v>43252</v>
      </c>
      <c r="H39" s="11">
        <v>43281</v>
      </c>
      <c r="I39" s="9" t="s">
        <v>75</v>
      </c>
      <c r="J39">
        <v>1234</v>
      </c>
      <c r="K39">
        <v>7773331122</v>
      </c>
      <c r="L39" s="9" t="s">
        <v>76</v>
      </c>
      <c r="M39" s="9" t="s">
        <v>77</v>
      </c>
      <c r="N39" s="9" t="s">
        <v>78</v>
      </c>
      <c r="O39" s="9" t="s">
        <v>78</v>
      </c>
      <c r="P39" s="9" t="s">
        <v>78</v>
      </c>
      <c r="Q39" s="9" t="s">
        <v>78</v>
      </c>
      <c r="R39" s="9" t="s">
        <v>78</v>
      </c>
      <c r="S39" s="9" t="s">
        <v>78</v>
      </c>
      <c r="T39" s="9" t="s">
        <v>78</v>
      </c>
      <c r="U39" s="9" t="s">
        <v>79</v>
      </c>
      <c r="V39" s="9" t="s">
        <v>114</v>
      </c>
      <c r="W39" s="9" t="s">
        <v>170</v>
      </c>
      <c r="X39" s="9" t="s">
        <v>193</v>
      </c>
      <c r="Y39">
        <v>4</v>
      </c>
      <c r="Z39" s="9" t="s">
        <v>198</v>
      </c>
      <c r="AA39">
        <v>405</v>
      </c>
      <c r="AB39" s="9" t="s">
        <v>170</v>
      </c>
      <c r="AC39" s="9"/>
      <c r="AD39" s="9" t="s">
        <v>170</v>
      </c>
      <c r="AE39">
        <v>0</v>
      </c>
      <c r="AF39">
        <v>0</v>
      </c>
      <c r="AG39">
        <v>3200</v>
      </c>
      <c r="AH39">
        <v>0</v>
      </c>
      <c r="AI39">
        <v>24360</v>
      </c>
      <c r="AJ39">
        <v>0</v>
      </c>
      <c r="AK39">
        <v>24360</v>
      </c>
      <c r="AL39">
        <v>0</v>
      </c>
      <c r="AM39" s="9"/>
      <c r="AO39" s="9"/>
      <c r="AP39" s="9"/>
      <c r="AR39" s="9"/>
      <c r="AS39" s="11"/>
      <c r="AT39" s="11"/>
      <c r="AU39" s="11"/>
      <c r="AV39" s="9"/>
      <c r="AW39" s="9"/>
      <c r="AY39">
        <v>10</v>
      </c>
      <c r="AZ39">
        <v>46581.63</v>
      </c>
      <c r="BA39" s="9"/>
      <c r="BC39" s="9"/>
      <c r="BD39" s="9"/>
      <c r="BF39" s="9"/>
      <c r="BG39" s="9"/>
      <c r="BI39" s="9"/>
      <c r="BJ39">
        <v>24</v>
      </c>
      <c r="BK39">
        <v>46581.63</v>
      </c>
      <c r="BL39">
        <v>46581.63</v>
      </c>
    </row>
    <row r="40" spans="1:64" x14ac:dyDescent="0.35">
      <c r="A40" s="9" t="s">
        <v>72</v>
      </c>
      <c r="B40" s="9" t="s">
        <v>73</v>
      </c>
      <c r="C40" s="9" t="s">
        <v>74</v>
      </c>
      <c r="D40">
        <v>1</v>
      </c>
      <c r="E40">
        <v>1</v>
      </c>
      <c r="F40" s="10">
        <v>43256.506377314814</v>
      </c>
      <c r="G40" s="11">
        <v>43252</v>
      </c>
      <c r="H40" s="11">
        <v>43281</v>
      </c>
      <c r="I40" s="9" t="s">
        <v>75</v>
      </c>
      <c r="J40">
        <v>1234</v>
      </c>
      <c r="K40">
        <v>7773331122</v>
      </c>
      <c r="L40" s="9" t="s">
        <v>76</v>
      </c>
      <c r="M40" s="9" t="s">
        <v>77</v>
      </c>
      <c r="N40" s="9" t="s">
        <v>78</v>
      </c>
      <c r="O40" s="9" t="s">
        <v>78</v>
      </c>
      <c r="P40" s="9" t="s">
        <v>78</v>
      </c>
      <c r="Q40" s="9" t="s">
        <v>78</v>
      </c>
      <c r="R40" s="9" t="s">
        <v>78</v>
      </c>
      <c r="S40" s="9" t="s">
        <v>78</v>
      </c>
      <c r="T40" s="9" t="s">
        <v>78</v>
      </c>
      <c r="U40" s="9" t="s">
        <v>79</v>
      </c>
      <c r="V40" s="9" t="s">
        <v>115</v>
      </c>
      <c r="W40" s="9" t="s">
        <v>171</v>
      </c>
      <c r="X40" s="9" t="s">
        <v>193</v>
      </c>
      <c r="Y40">
        <v>4</v>
      </c>
      <c r="Z40" s="9" t="s">
        <v>198</v>
      </c>
      <c r="AA40">
        <v>406</v>
      </c>
      <c r="AB40" s="9" t="s">
        <v>217</v>
      </c>
      <c r="AC40" s="9" t="s">
        <v>235</v>
      </c>
      <c r="AD40" s="9" t="s">
        <v>269</v>
      </c>
      <c r="AE40">
        <v>0</v>
      </c>
      <c r="AF40">
        <v>0</v>
      </c>
      <c r="AG40">
        <v>812</v>
      </c>
      <c r="AH40">
        <v>0</v>
      </c>
      <c r="AI40">
        <v>1624</v>
      </c>
      <c r="AJ40">
        <v>0</v>
      </c>
      <c r="AK40">
        <v>1624</v>
      </c>
      <c r="AL40">
        <v>0</v>
      </c>
      <c r="AM40" s="9"/>
      <c r="AO40" s="9"/>
      <c r="AP40" s="9"/>
      <c r="AR40" s="9"/>
      <c r="AS40" s="11"/>
      <c r="AT40" s="11"/>
      <c r="AU40" s="11"/>
      <c r="AV40" s="9"/>
      <c r="AW40" s="9"/>
      <c r="AY40">
        <v>10</v>
      </c>
      <c r="AZ40">
        <v>46581.63</v>
      </c>
      <c r="BA40" s="9"/>
      <c r="BC40" s="9"/>
      <c r="BD40" s="9"/>
      <c r="BF40" s="9"/>
      <c r="BG40" s="9"/>
      <c r="BI40" s="9"/>
      <c r="BJ40">
        <v>24</v>
      </c>
      <c r="BK40">
        <v>46581.63</v>
      </c>
      <c r="BL40">
        <v>46581.63</v>
      </c>
    </row>
    <row r="41" spans="1:64" x14ac:dyDescent="0.35">
      <c r="A41" s="9" t="s">
        <v>72</v>
      </c>
      <c r="B41" s="9" t="s">
        <v>73</v>
      </c>
      <c r="C41" s="9" t="s">
        <v>74</v>
      </c>
      <c r="D41">
        <v>1</v>
      </c>
      <c r="E41">
        <v>1</v>
      </c>
      <c r="F41" s="10">
        <v>43256.506377314814</v>
      </c>
      <c r="G41" s="11">
        <v>43252</v>
      </c>
      <c r="H41" s="11">
        <v>43281</v>
      </c>
      <c r="I41" s="9" t="s">
        <v>75</v>
      </c>
      <c r="J41">
        <v>1234</v>
      </c>
      <c r="K41">
        <v>7773331122</v>
      </c>
      <c r="L41" s="9" t="s">
        <v>76</v>
      </c>
      <c r="M41" s="9" t="s">
        <v>77</v>
      </c>
      <c r="N41" s="9" t="s">
        <v>78</v>
      </c>
      <c r="O41" s="9" t="s">
        <v>78</v>
      </c>
      <c r="P41" s="9" t="s">
        <v>78</v>
      </c>
      <c r="Q41" s="9" t="s">
        <v>78</v>
      </c>
      <c r="R41" s="9" t="s">
        <v>78</v>
      </c>
      <c r="S41" s="9" t="s">
        <v>78</v>
      </c>
      <c r="T41" s="9" t="s">
        <v>78</v>
      </c>
      <c r="U41" s="9" t="s">
        <v>79</v>
      </c>
      <c r="V41" s="9" t="s">
        <v>116</v>
      </c>
      <c r="W41" s="9" t="s">
        <v>172</v>
      </c>
      <c r="X41" s="9" t="s">
        <v>193</v>
      </c>
      <c r="Y41">
        <v>4</v>
      </c>
      <c r="Z41" s="9" t="s">
        <v>198</v>
      </c>
      <c r="AA41">
        <v>407</v>
      </c>
      <c r="AB41" s="9" t="s">
        <v>218</v>
      </c>
      <c r="AC41" s="9" t="s">
        <v>235</v>
      </c>
      <c r="AD41" s="9" t="s">
        <v>270</v>
      </c>
      <c r="AE41">
        <v>0</v>
      </c>
      <c r="AF41">
        <v>0</v>
      </c>
      <c r="AG41">
        <v>270</v>
      </c>
      <c r="AH41">
        <v>0</v>
      </c>
      <c r="AI41">
        <v>610</v>
      </c>
      <c r="AJ41">
        <v>0</v>
      </c>
      <c r="AK41">
        <v>610</v>
      </c>
      <c r="AL41">
        <v>0</v>
      </c>
      <c r="AM41" s="9"/>
      <c r="AO41" s="9"/>
      <c r="AP41" s="9"/>
      <c r="AR41" s="9"/>
      <c r="AS41" s="11"/>
      <c r="AT41" s="11"/>
      <c r="AU41" s="11"/>
      <c r="AV41" s="9"/>
      <c r="AW41" s="9"/>
      <c r="AY41">
        <v>10</v>
      </c>
      <c r="AZ41">
        <v>46581.63</v>
      </c>
      <c r="BA41" s="9"/>
      <c r="BC41" s="9"/>
      <c r="BD41" s="9"/>
      <c r="BF41" s="9"/>
      <c r="BG41" s="9"/>
      <c r="BI41" s="9"/>
      <c r="BJ41">
        <v>24</v>
      </c>
      <c r="BK41">
        <v>46581.63</v>
      </c>
      <c r="BL41">
        <v>46581.63</v>
      </c>
    </row>
    <row r="42" spans="1:64" x14ac:dyDescent="0.35">
      <c r="A42" s="9" t="s">
        <v>72</v>
      </c>
      <c r="B42" s="9" t="s">
        <v>73</v>
      </c>
      <c r="C42" s="9" t="s">
        <v>74</v>
      </c>
      <c r="D42">
        <v>1</v>
      </c>
      <c r="E42">
        <v>1</v>
      </c>
      <c r="F42" s="10">
        <v>43256.506377314814</v>
      </c>
      <c r="G42" s="11">
        <v>43252</v>
      </c>
      <c r="H42" s="11">
        <v>43281</v>
      </c>
      <c r="I42" s="9" t="s">
        <v>75</v>
      </c>
      <c r="J42">
        <v>1234</v>
      </c>
      <c r="K42">
        <v>7773331122</v>
      </c>
      <c r="L42" s="9" t="s">
        <v>76</v>
      </c>
      <c r="M42" s="9" t="s">
        <v>77</v>
      </c>
      <c r="N42" s="9" t="s">
        <v>78</v>
      </c>
      <c r="O42" s="9" t="s">
        <v>78</v>
      </c>
      <c r="P42" s="9" t="s">
        <v>78</v>
      </c>
      <c r="Q42" s="9" t="s">
        <v>78</v>
      </c>
      <c r="R42" s="9" t="s">
        <v>78</v>
      </c>
      <c r="S42" s="9" t="s">
        <v>78</v>
      </c>
      <c r="T42" s="9" t="s">
        <v>78</v>
      </c>
      <c r="U42" s="9" t="s">
        <v>79</v>
      </c>
      <c r="V42" s="9" t="s">
        <v>117</v>
      </c>
      <c r="W42" s="9" t="s">
        <v>173</v>
      </c>
      <c r="X42" s="9" t="s">
        <v>193</v>
      </c>
      <c r="Y42">
        <v>4</v>
      </c>
      <c r="Z42" s="9" t="s">
        <v>198</v>
      </c>
      <c r="AA42">
        <v>407</v>
      </c>
      <c r="AB42" s="9" t="s">
        <v>218</v>
      </c>
      <c r="AC42" s="9" t="s">
        <v>236</v>
      </c>
      <c r="AD42" s="9" t="s">
        <v>271</v>
      </c>
      <c r="AE42">
        <v>0</v>
      </c>
      <c r="AF42">
        <v>0</v>
      </c>
      <c r="AG42">
        <v>103</v>
      </c>
      <c r="AH42">
        <v>0</v>
      </c>
      <c r="AI42">
        <v>179</v>
      </c>
      <c r="AJ42">
        <v>0</v>
      </c>
      <c r="AK42">
        <v>179</v>
      </c>
      <c r="AL42">
        <v>0</v>
      </c>
      <c r="AM42" s="9"/>
      <c r="AO42" s="9"/>
      <c r="AP42" s="9"/>
      <c r="AR42" s="9"/>
      <c r="AS42" s="11"/>
      <c r="AT42" s="11"/>
      <c r="AU42" s="11"/>
      <c r="AV42" s="9"/>
      <c r="AW42" s="9"/>
      <c r="AY42">
        <v>10</v>
      </c>
      <c r="AZ42">
        <v>46581.63</v>
      </c>
      <c r="BA42" s="9"/>
      <c r="BC42" s="9"/>
      <c r="BD42" s="9"/>
      <c r="BF42" s="9"/>
      <c r="BG42" s="9"/>
      <c r="BI42" s="9"/>
      <c r="BJ42">
        <v>24</v>
      </c>
      <c r="BK42">
        <v>46581.63</v>
      </c>
      <c r="BL42">
        <v>46581.63</v>
      </c>
    </row>
    <row r="43" spans="1:64" x14ac:dyDescent="0.35">
      <c r="A43" s="9" t="s">
        <v>72</v>
      </c>
      <c r="B43" s="9" t="s">
        <v>73</v>
      </c>
      <c r="C43" s="9" t="s">
        <v>74</v>
      </c>
      <c r="D43">
        <v>1</v>
      </c>
      <c r="E43">
        <v>1</v>
      </c>
      <c r="F43" s="10">
        <v>43256.506377314814</v>
      </c>
      <c r="G43" s="11">
        <v>43252</v>
      </c>
      <c r="H43" s="11">
        <v>43281</v>
      </c>
      <c r="I43" s="9" t="s">
        <v>75</v>
      </c>
      <c r="J43">
        <v>1234</v>
      </c>
      <c r="K43">
        <v>7773331122</v>
      </c>
      <c r="L43" s="9" t="s">
        <v>76</v>
      </c>
      <c r="M43" s="9" t="s">
        <v>77</v>
      </c>
      <c r="N43" s="9" t="s">
        <v>78</v>
      </c>
      <c r="O43" s="9" t="s">
        <v>78</v>
      </c>
      <c r="P43" s="9" t="s">
        <v>78</v>
      </c>
      <c r="Q43" s="9" t="s">
        <v>78</v>
      </c>
      <c r="R43" s="9" t="s">
        <v>78</v>
      </c>
      <c r="S43" s="9" t="s">
        <v>78</v>
      </c>
      <c r="T43" s="9" t="s">
        <v>78</v>
      </c>
      <c r="U43" s="9" t="s">
        <v>79</v>
      </c>
      <c r="V43" s="9" t="s">
        <v>118</v>
      </c>
      <c r="W43" s="9" t="s">
        <v>174</v>
      </c>
      <c r="X43" s="9" t="s">
        <v>193</v>
      </c>
      <c r="Y43">
        <v>4</v>
      </c>
      <c r="Z43" s="9" t="s">
        <v>198</v>
      </c>
      <c r="AA43">
        <v>407</v>
      </c>
      <c r="AB43" s="9" t="s">
        <v>218</v>
      </c>
      <c r="AC43" s="9" t="s">
        <v>242</v>
      </c>
      <c r="AD43" s="9" t="s">
        <v>272</v>
      </c>
      <c r="AE43">
        <v>0</v>
      </c>
      <c r="AF43">
        <v>0</v>
      </c>
      <c r="AG43">
        <v>0</v>
      </c>
      <c r="AH43">
        <v>0</v>
      </c>
      <c r="AI43">
        <v>1365.5</v>
      </c>
      <c r="AJ43">
        <v>0</v>
      </c>
      <c r="AK43">
        <v>1365.5</v>
      </c>
      <c r="AL43">
        <v>0</v>
      </c>
      <c r="AM43" s="9"/>
      <c r="AO43" s="9"/>
      <c r="AP43" s="9"/>
      <c r="AR43" s="9"/>
      <c r="AS43" s="11"/>
      <c r="AT43" s="11"/>
      <c r="AU43" s="11"/>
      <c r="AV43" s="9"/>
      <c r="AW43" s="9"/>
      <c r="AY43">
        <v>10</v>
      </c>
      <c r="AZ43">
        <v>46581.63</v>
      </c>
      <c r="BA43" s="9"/>
      <c r="BC43" s="9"/>
      <c r="BD43" s="9"/>
      <c r="BF43" s="9"/>
      <c r="BG43" s="9"/>
      <c r="BI43" s="9"/>
      <c r="BJ43">
        <v>24</v>
      </c>
      <c r="BK43">
        <v>46581.63</v>
      </c>
      <c r="BL43">
        <v>46581.63</v>
      </c>
    </row>
    <row r="44" spans="1:64" x14ac:dyDescent="0.35">
      <c r="A44" s="9" t="s">
        <v>72</v>
      </c>
      <c r="B44" s="9" t="s">
        <v>73</v>
      </c>
      <c r="C44" s="9" t="s">
        <v>74</v>
      </c>
      <c r="D44">
        <v>1</v>
      </c>
      <c r="E44">
        <v>1</v>
      </c>
      <c r="F44" s="10">
        <v>43256.506377314814</v>
      </c>
      <c r="G44" s="11">
        <v>43252</v>
      </c>
      <c r="H44" s="11">
        <v>43281</v>
      </c>
      <c r="I44" s="9" t="s">
        <v>75</v>
      </c>
      <c r="J44">
        <v>1234</v>
      </c>
      <c r="K44">
        <v>7773331122</v>
      </c>
      <c r="L44" s="9" t="s">
        <v>76</v>
      </c>
      <c r="M44" s="9" t="s">
        <v>77</v>
      </c>
      <c r="N44" s="9" t="s">
        <v>78</v>
      </c>
      <c r="O44" s="9" t="s">
        <v>78</v>
      </c>
      <c r="P44" s="9" t="s">
        <v>78</v>
      </c>
      <c r="Q44" s="9" t="s">
        <v>78</v>
      </c>
      <c r="R44" s="9" t="s">
        <v>78</v>
      </c>
      <c r="S44" s="9" t="s">
        <v>78</v>
      </c>
      <c r="T44" s="9" t="s">
        <v>78</v>
      </c>
      <c r="U44" s="9" t="s">
        <v>79</v>
      </c>
      <c r="V44" s="9" t="s">
        <v>119</v>
      </c>
      <c r="W44" s="9" t="s">
        <v>175</v>
      </c>
      <c r="X44" s="9" t="s">
        <v>193</v>
      </c>
      <c r="Y44">
        <v>4</v>
      </c>
      <c r="Z44" s="9" t="s">
        <v>198</v>
      </c>
      <c r="AA44">
        <v>407</v>
      </c>
      <c r="AB44" s="9" t="s">
        <v>218</v>
      </c>
      <c r="AC44" s="9" t="s">
        <v>243</v>
      </c>
      <c r="AD44" s="9" t="s">
        <v>273</v>
      </c>
      <c r="AE44">
        <v>0</v>
      </c>
      <c r="AF44">
        <v>0</v>
      </c>
      <c r="AG44">
        <v>0</v>
      </c>
      <c r="AH44">
        <v>0</v>
      </c>
      <c r="AI44">
        <v>760</v>
      </c>
      <c r="AJ44">
        <v>0</v>
      </c>
      <c r="AK44">
        <v>760</v>
      </c>
      <c r="AL44">
        <v>0</v>
      </c>
      <c r="AM44" s="9"/>
      <c r="AO44" s="9"/>
      <c r="AP44" s="9"/>
      <c r="AR44" s="9"/>
      <c r="AS44" s="11"/>
      <c r="AT44" s="11"/>
      <c r="AU44" s="11"/>
      <c r="AV44" s="9"/>
      <c r="AW44" s="9"/>
      <c r="AY44">
        <v>10</v>
      </c>
      <c r="AZ44">
        <v>46581.63</v>
      </c>
      <c r="BA44" s="9"/>
      <c r="BC44" s="9"/>
      <c r="BD44" s="9"/>
      <c r="BF44" s="9"/>
      <c r="BG44" s="9"/>
      <c r="BI44" s="9"/>
      <c r="BJ44">
        <v>24</v>
      </c>
      <c r="BK44">
        <v>46581.63</v>
      </c>
      <c r="BL44">
        <v>46581.63</v>
      </c>
    </row>
    <row r="45" spans="1:64" x14ac:dyDescent="0.35">
      <c r="A45" s="9" t="s">
        <v>72</v>
      </c>
      <c r="B45" s="9" t="s">
        <v>73</v>
      </c>
      <c r="C45" s="9" t="s">
        <v>74</v>
      </c>
      <c r="D45">
        <v>1</v>
      </c>
      <c r="E45">
        <v>1</v>
      </c>
      <c r="F45" s="10">
        <v>43256.506377314814</v>
      </c>
      <c r="G45" s="11">
        <v>43252</v>
      </c>
      <c r="H45" s="11">
        <v>43281</v>
      </c>
      <c r="I45" s="9" t="s">
        <v>75</v>
      </c>
      <c r="J45">
        <v>1234</v>
      </c>
      <c r="K45">
        <v>7773331122</v>
      </c>
      <c r="L45" s="9" t="s">
        <v>76</v>
      </c>
      <c r="M45" s="9" t="s">
        <v>77</v>
      </c>
      <c r="N45" s="9" t="s">
        <v>78</v>
      </c>
      <c r="O45" s="9" t="s">
        <v>78</v>
      </c>
      <c r="P45" s="9" t="s">
        <v>78</v>
      </c>
      <c r="Q45" s="9" t="s">
        <v>78</v>
      </c>
      <c r="R45" s="9" t="s">
        <v>78</v>
      </c>
      <c r="S45" s="9" t="s">
        <v>78</v>
      </c>
      <c r="T45" s="9" t="s">
        <v>78</v>
      </c>
      <c r="U45" s="9" t="s">
        <v>79</v>
      </c>
      <c r="V45" s="9" t="s">
        <v>120</v>
      </c>
      <c r="W45" s="9" t="s">
        <v>176</v>
      </c>
      <c r="X45" s="9" t="s">
        <v>192</v>
      </c>
      <c r="Y45">
        <v>6</v>
      </c>
      <c r="Z45" s="9" t="s">
        <v>199</v>
      </c>
      <c r="AA45">
        <v>641</v>
      </c>
      <c r="AB45" s="9" t="s">
        <v>219</v>
      </c>
      <c r="AC45" s="9" t="s">
        <v>237</v>
      </c>
      <c r="AD45" s="9" t="s">
        <v>274</v>
      </c>
      <c r="AE45">
        <v>3500</v>
      </c>
      <c r="AF45">
        <v>0</v>
      </c>
      <c r="AG45">
        <v>0</v>
      </c>
      <c r="AH45">
        <v>103</v>
      </c>
      <c r="AI45">
        <v>0</v>
      </c>
      <c r="AJ45">
        <v>1544.5</v>
      </c>
      <c r="AK45">
        <v>1955.5</v>
      </c>
      <c r="AL45">
        <v>0</v>
      </c>
      <c r="AM45" s="9"/>
      <c r="AO45" s="9"/>
      <c r="AP45" s="9"/>
      <c r="AR45" s="9"/>
      <c r="AS45" s="11"/>
      <c r="AT45" s="11"/>
      <c r="AU45" s="11"/>
      <c r="AV45" s="9"/>
      <c r="AW45" s="9"/>
      <c r="AY45">
        <v>10</v>
      </c>
      <c r="AZ45">
        <v>46581.63</v>
      </c>
      <c r="BA45" s="9"/>
      <c r="BC45" s="9"/>
      <c r="BD45" s="9"/>
      <c r="BF45" s="9"/>
      <c r="BG45" s="9"/>
      <c r="BI45" s="9"/>
      <c r="BJ45">
        <v>24</v>
      </c>
      <c r="BK45">
        <v>46581.63</v>
      </c>
      <c r="BL45">
        <v>46581.63</v>
      </c>
    </row>
    <row r="46" spans="1:64" x14ac:dyDescent="0.35">
      <c r="A46" s="9" t="s">
        <v>72</v>
      </c>
      <c r="B46" s="9" t="s">
        <v>73</v>
      </c>
      <c r="C46" s="9" t="s">
        <v>74</v>
      </c>
      <c r="D46">
        <v>1</v>
      </c>
      <c r="E46">
        <v>1</v>
      </c>
      <c r="F46" s="10">
        <v>43256.506377314814</v>
      </c>
      <c r="G46" s="11">
        <v>43252</v>
      </c>
      <c r="H46" s="11">
        <v>43281</v>
      </c>
      <c r="I46" s="9" t="s">
        <v>75</v>
      </c>
      <c r="J46">
        <v>1234</v>
      </c>
      <c r="K46">
        <v>7773331122</v>
      </c>
      <c r="L46" s="9" t="s">
        <v>76</v>
      </c>
      <c r="M46" s="9" t="s">
        <v>77</v>
      </c>
      <c r="N46" s="9" t="s">
        <v>78</v>
      </c>
      <c r="O46" s="9" t="s">
        <v>78</v>
      </c>
      <c r="P46" s="9" t="s">
        <v>78</v>
      </c>
      <c r="Q46" s="9" t="s">
        <v>78</v>
      </c>
      <c r="R46" s="9" t="s">
        <v>78</v>
      </c>
      <c r="S46" s="9" t="s">
        <v>78</v>
      </c>
      <c r="T46" s="9" t="s">
        <v>78</v>
      </c>
      <c r="U46" s="9" t="s">
        <v>79</v>
      </c>
      <c r="V46" s="9" t="s">
        <v>121</v>
      </c>
      <c r="W46" s="9" t="s">
        <v>177</v>
      </c>
      <c r="X46" s="9" t="s">
        <v>193</v>
      </c>
      <c r="Y46">
        <v>7</v>
      </c>
      <c r="Z46" s="9" t="s">
        <v>200</v>
      </c>
      <c r="AA46">
        <v>702</v>
      </c>
      <c r="AB46" s="9" t="s">
        <v>220</v>
      </c>
      <c r="AC46" s="9" t="s">
        <v>235</v>
      </c>
      <c r="AD46" s="9" t="s">
        <v>275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5136.04</v>
      </c>
      <c r="AK46">
        <v>0</v>
      </c>
      <c r="AL46">
        <v>5136.04</v>
      </c>
      <c r="AM46" s="9"/>
      <c r="AO46" s="9"/>
      <c r="AP46" s="9"/>
      <c r="AR46" s="9"/>
      <c r="AS46" s="11"/>
      <c r="AT46" s="11"/>
      <c r="AU46" s="11"/>
      <c r="AV46" s="9"/>
      <c r="AW46" s="9"/>
      <c r="AY46">
        <v>10</v>
      </c>
      <c r="AZ46">
        <v>46581.63</v>
      </c>
      <c r="BA46" s="9"/>
      <c r="BC46" s="9"/>
      <c r="BD46" s="9"/>
      <c r="BF46" s="9"/>
      <c r="BG46" s="9"/>
      <c r="BI46" s="9"/>
      <c r="BJ46">
        <v>24</v>
      </c>
      <c r="BK46">
        <v>46581.63</v>
      </c>
      <c r="BL46">
        <v>46581.63</v>
      </c>
    </row>
    <row r="47" spans="1:64" x14ac:dyDescent="0.35">
      <c r="A47" s="9" t="s">
        <v>72</v>
      </c>
      <c r="B47" s="9" t="s">
        <v>73</v>
      </c>
      <c r="C47" s="9" t="s">
        <v>74</v>
      </c>
      <c r="D47">
        <v>1</v>
      </c>
      <c r="E47">
        <v>1</v>
      </c>
      <c r="F47" s="10">
        <v>43256.506377314814</v>
      </c>
      <c r="G47" s="11">
        <v>43252</v>
      </c>
      <c r="H47" s="11">
        <v>43281</v>
      </c>
      <c r="I47" s="9" t="s">
        <v>75</v>
      </c>
      <c r="J47">
        <v>1234</v>
      </c>
      <c r="K47">
        <v>7773331122</v>
      </c>
      <c r="L47" s="9" t="s">
        <v>76</v>
      </c>
      <c r="M47" s="9" t="s">
        <v>77</v>
      </c>
      <c r="N47" s="9" t="s">
        <v>78</v>
      </c>
      <c r="O47" s="9" t="s">
        <v>78</v>
      </c>
      <c r="P47" s="9" t="s">
        <v>78</v>
      </c>
      <c r="Q47" s="9" t="s">
        <v>78</v>
      </c>
      <c r="R47" s="9" t="s">
        <v>78</v>
      </c>
      <c r="S47" s="9" t="s">
        <v>78</v>
      </c>
      <c r="T47" s="9" t="s">
        <v>78</v>
      </c>
      <c r="U47" s="9" t="s">
        <v>79</v>
      </c>
      <c r="V47" s="9" t="s">
        <v>122</v>
      </c>
      <c r="W47" s="9" t="s">
        <v>178</v>
      </c>
      <c r="X47" s="9" t="s">
        <v>193</v>
      </c>
      <c r="Y47">
        <v>7</v>
      </c>
      <c r="Z47" s="9" t="s">
        <v>200</v>
      </c>
      <c r="AA47">
        <v>702</v>
      </c>
      <c r="AB47" s="9" t="s">
        <v>220</v>
      </c>
      <c r="AC47" s="9" t="s">
        <v>237</v>
      </c>
      <c r="AD47" s="9" t="s">
        <v>276</v>
      </c>
      <c r="AE47">
        <v>0</v>
      </c>
      <c r="AF47">
        <v>0</v>
      </c>
      <c r="AG47">
        <v>0</v>
      </c>
      <c r="AH47">
        <v>29000</v>
      </c>
      <c r="AI47">
        <v>0</v>
      </c>
      <c r="AJ47">
        <v>125812.68</v>
      </c>
      <c r="AK47">
        <v>0</v>
      </c>
      <c r="AL47">
        <v>125812.68</v>
      </c>
      <c r="AM47" s="9"/>
      <c r="AO47" s="9"/>
      <c r="AP47" s="9"/>
      <c r="AR47" s="9"/>
      <c r="AS47" s="11"/>
      <c r="AT47" s="11"/>
      <c r="AU47" s="11"/>
      <c r="AV47" s="9"/>
      <c r="AW47" s="9"/>
      <c r="AY47">
        <v>10</v>
      </c>
      <c r="AZ47">
        <v>46581.63</v>
      </c>
      <c r="BA47" s="9"/>
      <c r="BC47" s="9"/>
      <c r="BD47" s="9"/>
      <c r="BF47" s="9"/>
      <c r="BG47" s="9"/>
      <c r="BI47" s="9"/>
      <c r="BJ47">
        <v>24</v>
      </c>
      <c r="BK47">
        <v>46581.63</v>
      </c>
      <c r="BL47">
        <v>46581.63</v>
      </c>
    </row>
    <row r="48" spans="1:64" x14ac:dyDescent="0.35">
      <c r="A48" s="9" t="s">
        <v>72</v>
      </c>
      <c r="B48" s="9" t="s">
        <v>73</v>
      </c>
      <c r="C48" s="9" t="s">
        <v>74</v>
      </c>
      <c r="D48">
        <v>1</v>
      </c>
      <c r="E48">
        <v>1</v>
      </c>
      <c r="F48" s="10">
        <v>43256.506377314814</v>
      </c>
      <c r="G48" s="11">
        <v>43252</v>
      </c>
      <c r="H48" s="11">
        <v>43281</v>
      </c>
      <c r="I48" s="9" t="s">
        <v>75</v>
      </c>
      <c r="J48">
        <v>1234</v>
      </c>
      <c r="K48">
        <v>7773331122</v>
      </c>
      <c r="L48" s="9" t="s">
        <v>76</v>
      </c>
      <c r="M48" s="9" t="s">
        <v>77</v>
      </c>
      <c r="N48" s="9" t="s">
        <v>78</v>
      </c>
      <c r="O48" s="9" t="s">
        <v>78</v>
      </c>
      <c r="P48" s="9" t="s">
        <v>78</v>
      </c>
      <c r="Q48" s="9" t="s">
        <v>78</v>
      </c>
      <c r="R48" s="9" t="s">
        <v>78</v>
      </c>
      <c r="S48" s="9" t="s">
        <v>78</v>
      </c>
      <c r="T48" s="9" t="s">
        <v>78</v>
      </c>
      <c r="U48" s="9" t="s">
        <v>79</v>
      </c>
      <c r="V48" s="9" t="s">
        <v>123</v>
      </c>
      <c r="W48" s="9" t="s">
        <v>179</v>
      </c>
      <c r="X48" s="9" t="s">
        <v>193</v>
      </c>
      <c r="Y48">
        <v>7</v>
      </c>
      <c r="Z48" s="9" t="s">
        <v>200</v>
      </c>
      <c r="AA48">
        <v>732</v>
      </c>
      <c r="AB48" s="9" t="s">
        <v>221</v>
      </c>
      <c r="AC48" s="9" t="s">
        <v>237</v>
      </c>
      <c r="AD48" s="9" t="s">
        <v>276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1010</v>
      </c>
      <c r="AK48">
        <v>0</v>
      </c>
      <c r="AL48">
        <v>1010</v>
      </c>
      <c r="AM48" s="9"/>
      <c r="AO48" s="9"/>
      <c r="AP48" s="9"/>
      <c r="AR48" s="9"/>
      <c r="AS48" s="11"/>
      <c r="AT48" s="11"/>
      <c r="AU48" s="11"/>
      <c r="AV48" s="9"/>
      <c r="AW48" s="9"/>
      <c r="AY48">
        <v>10</v>
      </c>
      <c r="AZ48">
        <v>46581.63</v>
      </c>
      <c r="BA48" s="9"/>
      <c r="BC48" s="9"/>
      <c r="BD48" s="9"/>
      <c r="BF48" s="9"/>
      <c r="BG48" s="9"/>
      <c r="BI48" s="9"/>
      <c r="BJ48">
        <v>24</v>
      </c>
      <c r="BK48">
        <v>46581.63</v>
      </c>
      <c r="BL48">
        <v>46581.63</v>
      </c>
    </row>
    <row r="49" spans="1:64" x14ac:dyDescent="0.35">
      <c r="A49" s="9" t="s">
        <v>72</v>
      </c>
      <c r="B49" s="9" t="s">
        <v>73</v>
      </c>
      <c r="C49" s="9" t="s">
        <v>74</v>
      </c>
      <c r="D49">
        <v>1</v>
      </c>
      <c r="E49">
        <v>1</v>
      </c>
      <c r="F49" s="10">
        <v>43256.506377314814</v>
      </c>
      <c r="G49" s="11">
        <v>43252</v>
      </c>
      <c r="H49" s="11">
        <v>43281</v>
      </c>
      <c r="I49" s="9" t="s">
        <v>75</v>
      </c>
      <c r="J49">
        <v>1234</v>
      </c>
      <c r="K49">
        <v>7773331122</v>
      </c>
      <c r="L49" s="9" t="s">
        <v>76</v>
      </c>
      <c r="M49" s="9" t="s">
        <v>77</v>
      </c>
      <c r="N49" s="9" t="s">
        <v>78</v>
      </c>
      <c r="O49" s="9" t="s">
        <v>78</v>
      </c>
      <c r="P49" s="9" t="s">
        <v>78</v>
      </c>
      <c r="Q49" s="9" t="s">
        <v>78</v>
      </c>
      <c r="R49" s="9" t="s">
        <v>78</v>
      </c>
      <c r="S49" s="9" t="s">
        <v>78</v>
      </c>
      <c r="T49" s="9" t="s">
        <v>78</v>
      </c>
      <c r="U49" s="9" t="s">
        <v>79</v>
      </c>
      <c r="V49" s="9" t="s">
        <v>124</v>
      </c>
      <c r="W49" s="9" t="s">
        <v>180</v>
      </c>
      <c r="X49" s="9" t="s">
        <v>193</v>
      </c>
      <c r="Y49">
        <v>7</v>
      </c>
      <c r="Z49" s="9" t="s">
        <v>200</v>
      </c>
      <c r="AA49">
        <v>750</v>
      </c>
      <c r="AB49" s="9" t="s">
        <v>222</v>
      </c>
      <c r="AC49" s="9" t="s">
        <v>235</v>
      </c>
      <c r="AD49" s="9" t="s">
        <v>277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39.1</v>
      </c>
      <c r="AK49">
        <v>0</v>
      </c>
      <c r="AL49">
        <v>39.1</v>
      </c>
      <c r="AM49" s="9"/>
      <c r="AO49" s="9"/>
      <c r="AP49" s="9"/>
      <c r="AR49" s="9"/>
      <c r="AS49" s="11"/>
      <c r="AT49" s="11"/>
      <c r="AU49" s="11"/>
      <c r="AV49" s="9"/>
      <c r="AW49" s="9"/>
      <c r="AY49">
        <v>10</v>
      </c>
      <c r="AZ49">
        <v>46581.63</v>
      </c>
      <c r="BA49" s="9"/>
      <c r="BC49" s="9"/>
      <c r="BD49" s="9"/>
      <c r="BF49" s="9"/>
      <c r="BG49" s="9"/>
      <c r="BI49" s="9"/>
      <c r="BJ49">
        <v>24</v>
      </c>
      <c r="BK49">
        <v>46581.63</v>
      </c>
      <c r="BL49">
        <v>46581.63</v>
      </c>
    </row>
    <row r="50" spans="1:64" x14ac:dyDescent="0.35">
      <c r="A50" s="9" t="s">
        <v>72</v>
      </c>
      <c r="B50" s="9" t="s">
        <v>73</v>
      </c>
      <c r="C50" s="9" t="s">
        <v>74</v>
      </c>
      <c r="D50">
        <v>1</v>
      </c>
      <c r="E50">
        <v>1</v>
      </c>
      <c r="F50" s="10">
        <v>43256.506377314814</v>
      </c>
      <c r="G50" s="11">
        <v>43252</v>
      </c>
      <c r="H50" s="11">
        <v>43281</v>
      </c>
      <c r="I50" s="9" t="s">
        <v>75</v>
      </c>
      <c r="J50">
        <v>1234</v>
      </c>
      <c r="K50">
        <v>7773331122</v>
      </c>
      <c r="L50" s="9" t="s">
        <v>76</v>
      </c>
      <c r="M50" s="9" t="s">
        <v>77</v>
      </c>
      <c r="N50" s="9" t="s">
        <v>78</v>
      </c>
      <c r="O50" s="9" t="s">
        <v>78</v>
      </c>
      <c r="P50" s="9" t="s">
        <v>78</v>
      </c>
      <c r="Q50" s="9" t="s">
        <v>78</v>
      </c>
      <c r="R50" s="9" t="s">
        <v>78</v>
      </c>
      <c r="S50" s="9" t="s">
        <v>78</v>
      </c>
      <c r="T50" s="9" t="s">
        <v>78</v>
      </c>
      <c r="U50" s="9" t="s">
        <v>79</v>
      </c>
      <c r="V50" s="9" t="s">
        <v>125</v>
      </c>
      <c r="W50" s="9" t="s">
        <v>181</v>
      </c>
      <c r="X50" s="9" t="s">
        <v>193</v>
      </c>
      <c r="Y50">
        <v>7</v>
      </c>
      <c r="Z50" s="9" t="s">
        <v>200</v>
      </c>
      <c r="AA50">
        <v>750</v>
      </c>
      <c r="AB50" s="9" t="s">
        <v>222</v>
      </c>
      <c r="AC50" s="9" t="s">
        <v>237</v>
      </c>
      <c r="AD50" s="9" t="s">
        <v>278</v>
      </c>
      <c r="AE50">
        <v>0</v>
      </c>
      <c r="AF50">
        <v>0</v>
      </c>
      <c r="AG50">
        <v>0</v>
      </c>
      <c r="AH50">
        <v>0</v>
      </c>
      <c r="AI50">
        <v>511.07</v>
      </c>
      <c r="AJ50">
        <v>0</v>
      </c>
      <c r="AK50">
        <v>511.07</v>
      </c>
      <c r="AL50">
        <v>0</v>
      </c>
      <c r="AM50" s="9"/>
      <c r="AO50" s="9"/>
      <c r="AP50" s="9"/>
      <c r="AR50" s="9"/>
      <c r="AS50" s="11"/>
      <c r="AT50" s="11"/>
      <c r="AU50" s="11"/>
      <c r="AV50" s="9"/>
      <c r="AW50" s="9"/>
      <c r="AY50">
        <v>10</v>
      </c>
      <c r="AZ50">
        <v>46581.63</v>
      </c>
      <c r="BA50" s="9"/>
      <c r="BC50" s="9"/>
      <c r="BD50" s="9"/>
      <c r="BF50" s="9"/>
      <c r="BG50" s="9"/>
      <c r="BI50" s="9"/>
      <c r="BJ50">
        <v>24</v>
      </c>
      <c r="BK50">
        <v>46581.63</v>
      </c>
      <c r="BL50">
        <v>46581.63</v>
      </c>
    </row>
    <row r="51" spans="1:64" x14ac:dyDescent="0.35">
      <c r="A51" s="9" t="s">
        <v>72</v>
      </c>
      <c r="B51" s="9" t="s">
        <v>73</v>
      </c>
      <c r="C51" s="9" t="s">
        <v>74</v>
      </c>
      <c r="D51">
        <v>1</v>
      </c>
      <c r="E51">
        <v>1</v>
      </c>
      <c r="F51" s="10">
        <v>43256.506377314814</v>
      </c>
      <c r="G51" s="11">
        <v>43252</v>
      </c>
      <c r="H51" s="11">
        <v>43281</v>
      </c>
      <c r="I51" s="9" t="s">
        <v>75</v>
      </c>
      <c r="J51">
        <v>1234</v>
      </c>
      <c r="K51">
        <v>7773331122</v>
      </c>
      <c r="L51" s="9" t="s">
        <v>76</v>
      </c>
      <c r="M51" s="9" t="s">
        <v>77</v>
      </c>
      <c r="N51" s="9" t="s">
        <v>78</v>
      </c>
      <c r="O51" s="9" t="s">
        <v>78</v>
      </c>
      <c r="P51" s="9" t="s">
        <v>78</v>
      </c>
      <c r="Q51" s="9" t="s">
        <v>78</v>
      </c>
      <c r="R51" s="9" t="s">
        <v>78</v>
      </c>
      <c r="S51" s="9" t="s">
        <v>78</v>
      </c>
      <c r="T51" s="9" t="s">
        <v>78</v>
      </c>
      <c r="U51" s="9" t="s">
        <v>79</v>
      </c>
      <c r="V51" s="9" t="s">
        <v>126</v>
      </c>
      <c r="W51" s="9" t="s">
        <v>182</v>
      </c>
      <c r="X51" s="9" t="s">
        <v>193</v>
      </c>
      <c r="Y51">
        <v>7</v>
      </c>
      <c r="Z51" s="9" t="s">
        <v>200</v>
      </c>
      <c r="AA51">
        <v>755</v>
      </c>
      <c r="AB51" s="9" t="s">
        <v>182</v>
      </c>
      <c r="AC51" s="9"/>
      <c r="AD51" s="9" t="s">
        <v>182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25.08</v>
      </c>
      <c r="AK51">
        <v>0</v>
      </c>
      <c r="AL51">
        <v>25.08</v>
      </c>
      <c r="AM51" s="9"/>
      <c r="AO51" s="9"/>
      <c r="AP51" s="9"/>
      <c r="AR51" s="9"/>
      <c r="AS51" s="11"/>
      <c r="AT51" s="11"/>
      <c r="AU51" s="11"/>
      <c r="AV51" s="9"/>
      <c r="AW51" s="9"/>
      <c r="AY51">
        <v>10</v>
      </c>
      <c r="AZ51">
        <v>46581.63</v>
      </c>
      <c r="BA51" s="9"/>
      <c r="BC51" s="9"/>
      <c r="BD51" s="9"/>
      <c r="BF51" s="9"/>
      <c r="BG51" s="9"/>
      <c r="BI51" s="9"/>
      <c r="BJ51">
        <v>24</v>
      </c>
      <c r="BK51">
        <v>46581.63</v>
      </c>
      <c r="BL51">
        <v>46581.63</v>
      </c>
    </row>
    <row r="52" spans="1:64" x14ac:dyDescent="0.35">
      <c r="A52" s="9" t="s">
        <v>72</v>
      </c>
      <c r="B52" s="9" t="s">
        <v>73</v>
      </c>
      <c r="C52" s="9" t="s">
        <v>74</v>
      </c>
      <c r="D52">
        <v>1</v>
      </c>
      <c r="E52">
        <v>1</v>
      </c>
      <c r="F52" s="10">
        <v>43256.506377314814</v>
      </c>
      <c r="G52" s="11">
        <v>43252</v>
      </c>
      <c r="H52" s="11">
        <v>43281</v>
      </c>
      <c r="I52" s="9" t="s">
        <v>75</v>
      </c>
      <c r="J52">
        <v>1234</v>
      </c>
      <c r="K52">
        <v>7773331122</v>
      </c>
      <c r="L52" s="9" t="s">
        <v>76</v>
      </c>
      <c r="M52" s="9" t="s">
        <v>77</v>
      </c>
      <c r="N52" s="9" t="s">
        <v>78</v>
      </c>
      <c r="O52" s="9" t="s">
        <v>78</v>
      </c>
      <c r="P52" s="9" t="s">
        <v>78</v>
      </c>
      <c r="Q52" s="9" t="s">
        <v>78</v>
      </c>
      <c r="R52" s="9" t="s">
        <v>78</v>
      </c>
      <c r="S52" s="9" t="s">
        <v>78</v>
      </c>
      <c r="T52" s="9" t="s">
        <v>78</v>
      </c>
      <c r="U52" s="9" t="s">
        <v>79</v>
      </c>
      <c r="V52" s="9" t="s">
        <v>127</v>
      </c>
      <c r="W52" s="9" t="s">
        <v>183</v>
      </c>
      <c r="X52" s="9" t="s">
        <v>193</v>
      </c>
      <c r="Y52">
        <v>7</v>
      </c>
      <c r="Z52" s="9" t="s">
        <v>200</v>
      </c>
      <c r="AA52">
        <v>756</v>
      </c>
      <c r="AB52" s="9" t="s">
        <v>223</v>
      </c>
      <c r="AC52" s="9" t="s">
        <v>235</v>
      </c>
      <c r="AD52" s="9" t="s">
        <v>279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32.909999999999997</v>
      </c>
      <c r="AK52">
        <v>0</v>
      </c>
      <c r="AL52">
        <v>32.909999999999997</v>
      </c>
      <c r="AM52" s="9"/>
      <c r="AO52" s="9"/>
      <c r="AP52" s="9"/>
      <c r="AR52" s="9"/>
      <c r="AS52" s="11"/>
      <c r="AT52" s="11"/>
      <c r="AU52" s="11"/>
      <c r="AV52" s="9"/>
      <c r="AW52" s="9"/>
      <c r="AY52">
        <v>10</v>
      </c>
      <c r="AZ52">
        <v>46581.63</v>
      </c>
      <c r="BA52" s="9"/>
      <c r="BC52" s="9"/>
      <c r="BD52" s="9"/>
      <c r="BF52" s="9"/>
      <c r="BG52" s="9"/>
      <c r="BI52" s="9"/>
      <c r="BJ52">
        <v>24</v>
      </c>
      <c r="BK52">
        <v>46581.63</v>
      </c>
      <c r="BL52">
        <v>46581.63</v>
      </c>
    </row>
    <row r="53" spans="1:64" x14ac:dyDescent="0.35">
      <c r="A53" s="9" t="s">
        <v>72</v>
      </c>
      <c r="B53" s="9" t="s">
        <v>73</v>
      </c>
      <c r="C53" s="9" t="s">
        <v>74</v>
      </c>
      <c r="D53">
        <v>1</v>
      </c>
      <c r="E53">
        <v>1</v>
      </c>
      <c r="F53" s="10">
        <v>43256.506377314814</v>
      </c>
      <c r="G53" s="11">
        <v>43252</v>
      </c>
      <c r="H53" s="11">
        <v>43281</v>
      </c>
      <c r="I53" s="9" t="s">
        <v>75</v>
      </c>
      <c r="J53">
        <v>1234</v>
      </c>
      <c r="K53">
        <v>7773331122</v>
      </c>
      <c r="L53" s="9" t="s">
        <v>76</v>
      </c>
      <c r="M53" s="9" t="s">
        <v>77</v>
      </c>
      <c r="N53" s="9" t="s">
        <v>78</v>
      </c>
      <c r="O53" s="9" t="s">
        <v>78</v>
      </c>
      <c r="P53" s="9" t="s">
        <v>78</v>
      </c>
      <c r="Q53" s="9" t="s">
        <v>78</v>
      </c>
      <c r="R53" s="9" t="s">
        <v>78</v>
      </c>
      <c r="S53" s="9" t="s">
        <v>78</v>
      </c>
      <c r="T53" s="9" t="s">
        <v>78</v>
      </c>
      <c r="U53" s="9" t="s">
        <v>79</v>
      </c>
      <c r="V53" s="9" t="s">
        <v>128</v>
      </c>
      <c r="W53" s="9" t="s">
        <v>184</v>
      </c>
      <c r="X53" s="9" t="s">
        <v>193</v>
      </c>
      <c r="Y53">
        <v>7</v>
      </c>
      <c r="Z53" s="9" t="s">
        <v>200</v>
      </c>
      <c r="AA53">
        <v>763</v>
      </c>
      <c r="AB53" s="9" t="s">
        <v>184</v>
      </c>
      <c r="AC53" s="9"/>
      <c r="AD53" s="9" t="s">
        <v>184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1500</v>
      </c>
      <c r="AK53">
        <v>0</v>
      </c>
      <c r="AL53">
        <v>1500</v>
      </c>
      <c r="AM53" s="9"/>
      <c r="AO53" s="9"/>
      <c r="AP53" s="9"/>
      <c r="AR53" s="9"/>
      <c r="AS53" s="11"/>
      <c r="AT53" s="11"/>
      <c r="AU53" s="11"/>
      <c r="AV53" s="9"/>
      <c r="AW53" s="9"/>
      <c r="AY53">
        <v>10</v>
      </c>
      <c r="AZ53">
        <v>46581.63</v>
      </c>
      <c r="BA53" s="9"/>
      <c r="BC53" s="9"/>
      <c r="BD53" s="9"/>
      <c r="BF53" s="9"/>
      <c r="BG53" s="9"/>
      <c r="BI53" s="9"/>
      <c r="BJ53">
        <v>24</v>
      </c>
      <c r="BK53">
        <v>46581.63</v>
      </c>
      <c r="BL53">
        <v>46581.63</v>
      </c>
    </row>
    <row r="54" spans="1:64" x14ac:dyDescent="0.35">
      <c r="A54" s="9" t="s">
        <v>72</v>
      </c>
      <c r="B54" s="9" t="s">
        <v>73</v>
      </c>
      <c r="C54" s="9" t="s">
        <v>74</v>
      </c>
      <c r="D54">
        <v>1</v>
      </c>
      <c r="E54">
        <v>1</v>
      </c>
      <c r="F54" s="10">
        <v>43256.506377314814</v>
      </c>
      <c r="G54" s="11">
        <v>43252</v>
      </c>
      <c r="H54" s="11">
        <v>43281</v>
      </c>
      <c r="I54" s="9" t="s">
        <v>75</v>
      </c>
      <c r="J54">
        <v>1234</v>
      </c>
      <c r="K54">
        <v>7773331122</v>
      </c>
      <c r="L54" s="9" t="s">
        <v>76</v>
      </c>
      <c r="M54" s="9" t="s">
        <v>77</v>
      </c>
      <c r="N54" s="9" t="s">
        <v>78</v>
      </c>
      <c r="O54" s="9" t="s">
        <v>78</v>
      </c>
      <c r="P54" s="9" t="s">
        <v>78</v>
      </c>
      <c r="Q54" s="9" t="s">
        <v>78</v>
      </c>
      <c r="R54" s="9" t="s">
        <v>78</v>
      </c>
      <c r="S54" s="9" t="s">
        <v>78</v>
      </c>
      <c r="T54" s="9" t="s">
        <v>78</v>
      </c>
      <c r="U54" s="9" t="s">
        <v>79</v>
      </c>
      <c r="V54" s="9" t="s">
        <v>129</v>
      </c>
      <c r="W54" s="9" t="s">
        <v>185</v>
      </c>
      <c r="X54" s="9" t="s">
        <v>193</v>
      </c>
      <c r="Y54">
        <v>7</v>
      </c>
      <c r="Z54" s="9" t="s">
        <v>200</v>
      </c>
      <c r="AA54">
        <v>764</v>
      </c>
      <c r="AB54" s="9" t="s">
        <v>185</v>
      </c>
      <c r="AC54" s="9"/>
      <c r="AD54" s="9" t="s">
        <v>185</v>
      </c>
      <c r="AE54">
        <v>0</v>
      </c>
      <c r="AF54">
        <v>0</v>
      </c>
      <c r="AG54">
        <v>0</v>
      </c>
      <c r="AH54">
        <v>0</v>
      </c>
      <c r="AI54">
        <v>0.21</v>
      </c>
      <c r="AJ54">
        <v>0</v>
      </c>
      <c r="AK54">
        <v>0.21</v>
      </c>
      <c r="AL54">
        <v>0</v>
      </c>
      <c r="AM54" s="9"/>
      <c r="AO54" s="9"/>
      <c r="AP54" s="9"/>
      <c r="AR54" s="9"/>
      <c r="AS54" s="11"/>
      <c r="AT54" s="11"/>
      <c r="AU54" s="11"/>
      <c r="AV54" s="9"/>
      <c r="AW54" s="9"/>
      <c r="AY54">
        <v>10</v>
      </c>
      <c r="AZ54">
        <v>46581.63</v>
      </c>
      <c r="BA54" s="9"/>
      <c r="BC54" s="9"/>
      <c r="BD54" s="9"/>
      <c r="BF54" s="9"/>
      <c r="BG54" s="9"/>
      <c r="BI54" s="9"/>
      <c r="BJ54">
        <v>24</v>
      </c>
      <c r="BK54">
        <v>46581.63</v>
      </c>
      <c r="BL54">
        <v>46581.63</v>
      </c>
    </row>
    <row r="55" spans="1:64" x14ac:dyDescent="0.35">
      <c r="A55" s="9" t="s">
        <v>72</v>
      </c>
      <c r="B55" s="9" t="s">
        <v>73</v>
      </c>
      <c r="C55" s="9" t="s">
        <v>74</v>
      </c>
      <c r="D55">
        <v>1</v>
      </c>
      <c r="E55">
        <v>1</v>
      </c>
      <c r="F55" s="10">
        <v>43256.506377314814</v>
      </c>
      <c r="G55" s="11">
        <v>43252</v>
      </c>
      <c r="H55" s="11">
        <v>43281</v>
      </c>
      <c r="I55" s="9" t="s">
        <v>75</v>
      </c>
      <c r="J55">
        <v>1234</v>
      </c>
      <c r="K55">
        <v>7773331122</v>
      </c>
      <c r="L55" s="9" t="s">
        <v>76</v>
      </c>
      <c r="M55" s="9" t="s">
        <v>77</v>
      </c>
      <c r="N55" s="9" t="s">
        <v>78</v>
      </c>
      <c r="O55" s="9" t="s">
        <v>78</v>
      </c>
      <c r="P55" s="9" t="s">
        <v>78</v>
      </c>
      <c r="Q55" s="9" t="s">
        <v>78</v>
      </c>
      <c r="R55" s="9" t="s">
        <v>78</v>
      </c>
      <c r="S55" s="9" t="s">
        <v>78</v>
      </c>
      <c r="T55" s="9" t="s">
        <v>78</v>
      </c>
      <c r="U55" s="9" t="s">
        <v>79</v>
      </c>
      <c r="V55" s="9" t="s">
        <v>130</v>
      </c>
      <c r="W55" s="9" t="s">
        <v>186</v>
      </c>
      <c r="X55" s="9" t="s">
        <v>192</v>
      </c>
      <c r="Y55">
        <v>8</v>
      </c>
      <c r="Z55" s="9" t="s">
        <v>201</v>
      </c>
      <c r="AA55">
        <v>801</v>
      </c>
      <c r="AB55" s="9" t="s">
        <v>186</v>
      </c>
      <c r="AC55" s="9"/>
      <c r="AD55" s="9" t="s">
        <v>186</v>
      </c>
      <c r="AE55">
        <v>0</v>
      </c>
      <c r="AF55">
        <v>50000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50000</v>
      </c>
      <c r="AM55" s="9"/>
      <c r="AO55" s="9"/>
      <c r="AP55" s="9"/>
      <c r="AR55" s="9"/>
      <c r="AS55" s="11"/>
      <c r="AT55" s="11"/>
      <c r="AU55" s="11"/>
      <c r="AV55" s="9"/>
      <c r="AW55" s="9"/>
      <c r="AY55">
        <v>10</v>
      </c>
      <c r="AZ55">
        <v>46581.63</v>
      </c>
      <c r="BA55" s="9"/>
      <c r="BC55" s="9"/>
      <c r="BD55" s="9"/>
      <c r="BF55" s="9"/>
      <c r="BG55" s="9"/>
      <c r="BI55" s="9"/>
      <c r="BJ55">
        <v>24</v>
      </c>
      <c r="BK55">
        <v>46581.63</v>
      </c>
      <c r="BL55">
        <v>46581.63</v>
      </c>
    </row>
    <row r="56" spans="1:64" x14ac:dyDescent="0.35">
      <c r="A56" s="9" t="s">
        <v>72</v>
      </c>
      <c r="B56" s="9" t="s">
        <v>73</v>
      </c>
      <c r="C56" s="9" t="s">
        <v>74</v>
      </c>
      <c r="D56">
        <v>1</v>
      </c>
      <c r="E56">
        <v>1</v>
      </c>
      <c r="F56" s="10">
        <v>43256.506377314814</v>
      </c>
      <c r="G56" s="11">
        <v>43252</v>
      </c>
      <c r="H56" s="11">
        <v>43281</v>
      </c>
      <c r="I56" s="9" t="s">
        <v>75</v>
      </c>
      <c r="J56">
        <v>1234</v>
      </c>
      <c r="K56">
        <v>7773331122</v>
      </c>
      <c r="L56" s="9" t="s">
        <v>76</v>
      </c>
      <c r="M56" s="9" t="s">
        <v>77</v>
      </c>
      <c r="N56" s="9" t="s">
        <v>78</v>
      </c>
      <c r="O56" s="9" t="s">
        <v>78</v>
      </c>
      <c r="P56" s="9" t="s">
        <v>78</v>
      </c>
      <c r="Q56" s="9" t="s">
        <v>78</v>
      </c>
      <c r="R56" s="9" t="s">
        <v>78</v>
      </c>
      <c r="S56" s="9" t="s">
        <v>78</v>
      </c>
      <c r="T56" s="9" t="s">
        <v>78</v>
      </c>
      <c r="U56" s="9" t="s">
        <v>79</v>
      </c>
      <c r="V56" s="9" t="s">
        <v>131</v>
      </c>
      <c r="W56" s="9" t="s">
        <v>187</v>
      </c>
      <c r="X56" s="9" t="s">
        <v>192</v>
      </c>
      <c r="Y56">
        <v>8</v>
      </c>
      <c r="Z56" s="9" t="s">
        <v>201</v>
      </c>
      <c r="AA56">
        <v>805</v>
      </c>
      <c r="AB56" s="9" t="s">
        <v>187</v>
      </c>
      <c r="AC56" s="9"/>
      <c r="AD56" s="9" t="s">
        <v>187</v>
      </c>
      <c r="AE56">
        <v>0</v>
      </c>
      <c r="AF56">
        <v>3500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3500</v>
      </c>
      <c r="AM56" s="9"/>
      <c r="AO56" s="9"/>
      <c r="AP56" s="9"/>
      <c r="AR56" s="9"/>
      <c r="AS56" s="11"/>
      <c r="AT56" s="11"/>
      <c r="AU56" s="11"/>
      <c r="AV56" s="9"/>
      <c r="AW56" s="9"/>
      <c r="AY56">
        <v>10</v>
      </c>
      <c r="AZ56">
        <v>46581.63</v>
      </c>
      <c r="BA56" s="9"/>
      <c r="BC56" s="9"/>
      <c r="BD56" s="9"/>
      <c r="BF56" s="9"/>
      <c r="BG56" s="9"/>
      <c r="BI56" s="9"/>
      <c r="BJ56">
        <v>24</v>
      </c>
      <c r="BK56">
        <v>46581.63</v>
      </c>
      <c r="BL56">
        <v>46581.63</v>
      </c>
    </row>
    <row r="57" spans="1:64" x14ac:dyDescent="0.35">
      <c r="A57" s="9" t="s">
        <v>72</v>
      </c>
      <c r="B57" s="9" t="s">
        <v>73</v>
      </c>
      <c r="C57" s="9" t="s">
        <v>74</v>
      </c>
      <c r="D57">
        <v>1</v>
      </c>
      <c r="E57">
        <v>1</v>
      </c>
      <c r="F57" s="10">
        <v>43256.506377314814</v>
      </c>
      <c r="G57" s="11">
        <v>43252</v>
      </c>
      <c r="H57" s="11">
        <v>43281</v>
      </c>
      <c r="I57" s="9" t="s">
        <v>75</v>
      </c>
      <c r="J57">
        <v>1234</v>
      </c>
      <c r="K57">
        <v>7773331122</v>
      </c>
      <c r="L57" s="9" t="s">
        <v>76</v>
      </c>
      <c r="M57" s="9" t="s">
        <v>77</v>
      </c>
      <c r="N57" s="9" t="s">
        <v>78</v>
      </c>
      <c r="O57" s="9" t="s">
        <v>78</v>
      </c>
      <c r="P57" s="9" t="s">
        <v>78</v>
      </c>
      <c r="Q57" s="9" t="s">
        <v>78</v>
      </c>
      <c r="R57" s="9" t="s">
        <v>78</v>
      </c>
      <c r="S57" s="9" t="s">
        <v>78</v>
      </c>
      <c r="T57" s="9" t="s">
        <v>78</v>
      </c>
      <c r="U57" s="9" t="s">
        <v>79</v>
      </c>
      <c r="V57" s="9" t="s">
        <v>132</v>
      </c>
      <c r="W57" s="9" t="s">
        <v>188</v>
      </c>
      <c r="X57" s="9" t="s">
        <v>192</v>
      </c>
      <c r="Y57">
        <v>8</v>
      </c>
      <c r="Z57" s="9" t="s">
        <v>201</v>
      </c>
      <c r="AA57">
        <v>821</v>
      </c>
      <c r="AB57" s="9" t="s">
        <v>188</v>
      </c>
      <c r="AC57" s="9"/>
      <c r="AD57" s="9" t="s">
        <v>188</v>
      </c>
      <c r="AE57">
        <v>0</v>
      </c>
      <c r="AF57">
        <v>19917.46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19917.46</v>
      </c>
      <c r="AM57" s="9"/>
      <c r="AO57" s="9"/>
      <c r="AP57" s="9"/>
      <c r="AR57" s="9"/>
      <c r="AS57" s="11"/>
      <c r="AT57" s="11"/>
      <c r="AU57" s="11"/>
      <c r="AV57" s="9"/>
      <c r="AW57" s="9"/>
      <c r="AY57">
        <v>10</v>
      </c>
      <c r="AZ57">
        <v>46581.63</v>
      </c>
      <c r="BA57" s="9"/>
      <c r="BC57" s="9"/>
      <c r="BD57" s="9"/>
      <c r="BF57" s="9"/>
      <c r="BG57" s="9"/>
      <c r="BI57" s="9"/>
      <c r="BJ57">
        <v>24</v>
      </c>
      <c r="BK57">
        <v>46581.63</v>
      </c>
      <c r="BL57">
        <v>46581.63</v>
      </c>
    </row>
    <row r="58" spans="1:64" x14ac:dyDescent="0.35">
      <c r="A58" s="9" t="s">
        <v>72</v>
      </c>
      <c r="B58" s="9" t="s">
        <v>73</v>
      </c>
      <c r="C58" s="9" t="s">
        <v>74</v>
      </c>
      <c r="D58">
        <v>1</v>
      </c>
      <c r="E58">
        <v>1</v>
      </c>
      <c r="F58" s="10">
        <v>43256.506377314814</v>
      </c>
      <c r="G58" s="11">
        <v>43252</v>
      </c>
      <c r="H58" s="11">
        <v>43281</v>
      </c>
      <c r="I58" s="9" t="s">
        <v>75</v>
      </c>
      <c r="J58">
        <v>1234</v>
      </c>
      <c r="K58">
        <v>7773331122</v>
      </c>
      <c r="L58" s="9" t="s">
        <v>76</v>
      </c>
      <c r="M58" s="9" t="s">
        <v>77</v>
      </c>
      <c r="N58" s="9" t="s">
        <v>78</v>
      </c>
      <c r="O58" s="9" t="s">
        <v>78</v>
      </c>
      <c r="P58" s="9" t="s">
        <v>78</v>
      </c>
      <c r="Q58" s="9" t="s">
        <v>78</v>
      </c>
      <c r="R58" s="9" t="s">
        <v>78</v>
      </c>
      <c r="S58" s="9" t="s">
        <v>78</v>
      </c>
      <c r="T58" s="9" t="s">
        <v>78</v>
      </c>
      <c r="U58" s="9" t="s">
        <v>79</v>
      </c>
      <c r="V58" s="9" t="s">
        <v>133</v>
      </c>
      <c r="W58" s="9" t="s">
        <v>189</v>
      </c>
      <c r="X58" s="9" t="s">
        <v>192</v>
      </c>
      <c r="Y58">
        <v>8</v>
      </c>
      <c r="Z58" s="9" t="s">
        <v>201</v>
      </c>
      <c r="AA58">
        <v>822</v>
      </c>
      <c r="AB58" s="9" t="s">
        <v>189</v>
      </c>
      <c r="AC58" s="9"/>
      <c r="AD58" s="9" t="s">
        <v>189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 s="9"/>
      <c r="AO58" s="9"/>
      <c r="AP58" s="9"/>
      <c r="AR58" s="9"/>
      <c r="AS58" s="11"/>
      <c r="AT58" s="11"/>
      <c r="AU58" s="11"/>
      <c r="AV58" s="9"/>
      <c r="AW58" s="9"/>
      <c r="AY58">
        <v>10</v>
      </c>
      <c r="AZ58">
        <v>46581.63</v>
      </c>
      <c r="BA58" s="9"/>
      <c r="BC58" s="9"/>
      <c r="BD58" s="9"/>
      <c r="BF58" s="9"/>
      <c r="BG58" s="9"/>
      <c r="BI58" s="9"/>
      <c r="BJ58">
        <v>24</v>
      </c>
      <c r="BK58">
        <v>46581.63</v>
      </c>
      <c r="BL58">
        <v>46581.63</v>
      </c>
    </row>
    <row r="59" spans="1:64" x14ac:dyDescent="0.35">
      <c r="A59" s="9" t="s">
        <v>72</v>
      </c>
      <c r="B59" s="9" t="s">
        <v>73</v>
      </c>
      <c r="C59" s="9" t="s">
        <v>74</v>
      </c>
      <c r="D59">
        <v>1</v>
      </c>
      <c r="E59">
        <v>1</v>
      </c>
      <c r="F59" s="10">
        <v>43256.506377314814</v>
      </c>
      <c r="G59" s="11">
        <v>43252</v>
      </c>
      <c r="H59" s="11">
        <v>43281</v>
      </c>
      <c r="I59" s="9" t="s">
        <v>75</v>
      </c>
      <c r="J59">
        <v>1234</v>
      </c>
      <c r="K59">
        <v>7773331122</v>
      </c>
      <c r="L59" s="9" t="s">
        <v>76</v>
      </c>
      <c r="M59" s="9" t="s">
        <v>77</v>
      </c>
      <c r="N59" s="9" t="s">
        <v>78</v>
      </c>
      <c r="O59" s="9" t="s">
        <v>78</v>
      </c>
      <c r="P59" s="9" t="s">
        <v>78</v>
      </c>
      <c r="Q59" s="9" t="s">
        <v>78</v>
      </c>
      <c r="R59" s="9" t="s">
        <v>78</v>
      </c>
      <c r="S59" s="9" t="s">
        <v>78</v>
      </c>
      <c r="T59" s="9" t="s">
        <v>78</v>
      </c>
      <c r="U59" s="9" t="s">
        <v>79</v>
      </c>
      <c r="V59" s="9" t="s">
        <v>134</v>
      </c>
      <c r="W59" s="9" t="s">
        <v>190</v>
      </c>
      <c r="X59" s="9" t="s">
        <v>192</v>
      </c>
      <c r="Y59">
        <v>8</v>
      </c>
      <c r="Z59" s="9" t="s">
        <v>201</v>
      </c>
      <c r="AA59">
        <v>860</v>
      </c>
      <c r="AB59" s="9" t="s">
        <v>190</v>
      </c>
      <c r="AC59" s="9"/>
      <c r="AD59" s="9" t="s">
        <v>190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 s="9"/>
      <c r="AO59" s="9"/>
      <c r="AP59" s="9"/>
      <c r="AR59" s="9"/>
      <c r="AS59" s="11"/>
      <c r="AT59" s="11"/>
      <c r="AU59" s="11"/>
      <c r="AV59" s="9"/>
      <c r="AW59" s="9"/>
      <c r="AY59">
        <v>10</v>
      </c>
      <c r="AZ59">
        <v>46581.63</v>
      </c>
      <c r="BA59" s="9"/>
      <c r="BC59" s="9"/>
      <c r="BD59" s="9"/>
      <c r="BF59" s="9"/>
      <c r="BG59" s="9"/>
      <c r="BI59" s="9"/>
      <c r="BJ59">
        <v>24</v>
      </c>
      <c r="BK59">
        <v>46581.63</v>
      </c>
      <c r="BL59">
        <v>46581.63</v>
      </c>
    </row>
    <row r="60" spans="1:64" x14ac:dyDescent="0.35">
      <c r="A60" s="9" t="s">
        <v>72</v>
      </c>
      <c r="B60" s="9" t="s">
        <v>73</v>
      </c>
      <c r="C60" s="9" t="s">
        <v>74</v>
      </c>
      <c r="D60">
        <v>1</v>
      </c>
      <c r="E60">
        <v>1</v>
      </c>
      <c r="F60" s="10">
        <v>43256.506377314814</v>
      </c>
      <c r="G60" s="11">
        <v>43252</v>
      </c>
      <c r="H60" s="11">
        <v>43281</v>
      </c>
      <c r="I60" s="9" t="s">
        <v>75</v>
      </c>
      <c r="J60">
        <v>1234</v>
      </c>
      <c r="K60">
        <v>7773331122</v>
      </c>
      <c r="L60" s="9" t="s">
        <v>76</v>
      </c>
      <c r="M60" s="9" t="s">
        <v>77</v>
      </c>
      <c r="N60" s="9" t="s">
        <v>78</v>
      </c>
      <c r="O60" s="9" t="s">
        <v>78</v>
      </c>
      <c r="P60" s="9" t="s">
        <v>78</v>
      </c>
      <c r="Q60" s="9" t="s">
        <v>78</v>
      </c>
      <c r="R60" s="9" t="s">
        <v>78</v>
      </c>
      <c r="S60" s="9" t="s">
        <v>78</v>
      </c>
      <c r="T60" s="9" t="s">
        <v>78</v>
      </c>
      <c r="U60" s="9" t="s">
        <v>79</v>
      </c>
      <c r="V60" s="9" t="s">
        <v>135</v>
      </c>
      <c r="W60" s="9" t="s">
        <v>191</v>
      </c>
      <c r="X60" s="9" t="s">
        <v>193</v>
      </c>
      <c r="Y60">
        <v>8</v>
      </c>
      <c r="Z60" s="9" t="s">
        <v>201</v>
      </c>
      <c r="AA60">
        <v>871</v>
      </c>
      <c r="AB60" s="9" t="s">
        <v>191</v>
      </c>
      <c r="AC60" s="9"/>
      <c r="AD60" s="9" t="s">
        <v>191</v>
      </c>
      <c r="AE60">
        <v>0</v>
      </c>
      <c r="AF60">
        <v>0</v>
      </c>
      <c r="AG60">
        <v>0</v>
      </c>
      <c r="AH60">
        <v>0</v>
      </c>
      <c r="AI60">
        <v>990</v>
      </c>
      <c r="AJ60">
        <v>0</v>
      </c>
      <c r="AK60">
        <v>990</v>
      </c>
      <c r="AL60">
        <v>0</v>
      </c>
      <c r="AM60" s="9"/>
      <c r="AO60" s="9"/>
      <c r="AP60" s="9"/>
      <c r="AR60" s="9"/>
      <c r="AS60" s="11"/>
      <c r="AT60" s="11"/>
      <c r="AU60" s="11"/>
      <c r="AV60" s="9"/>
      <c r="AW60" s="9"/>
      <c r="AY60">
        <v>10</v>
      </c>
      <c r="AZ60">
        <v>46581.63</v>
      </c>
      <c r="BA60" s="9"/>
      <c r="BC60" s="9"/>
      <c r="BD60" s="9"/>
      <c r="BF60" s="9"/>
      <c r="BG60" s="9"/>
      <c r="BI60" s="9"/>
      <c r="BJ60">
        <v>24</v>
      </c>
      <c r="BK60">
        <v>46581.63</v>
      </c>
      <c r="BL60">
        <v>46581.63</v>
      </c>
    </row>
    <row r="61" spans="1:64" x14ac:dyDescent="0.35">
      <c r="A61" s="9" t="s">
        <v>72</v>
      </c>
      <c r="B61" s="9" t="s">
        <v>73</v>
      </c>
      <c r="C61" s="9" t="s">
        <v>74</v>
      </c>
      <c r="D61">
        <v>1</v>
      </c>
      <c r="E61">
        <v>1</v>
      </c>
      <c r="F61" s="10">
        <v>43256.506377314814</v>
      </c>
      <c r="G61" s="11">
        <v>43252</v>
      </c>
      <c r="H61" s="11">
        <v>43281</v>
      </c>
      <c r="I61" s="9" t="s">
        <v>75</v>
      </c>
      <c r="J61">
        <v>1234</v>
      </c>
      <c r="K61">
        <v>7773331122</v>
      </c>
      <c r="L61" s="9" t="s">
        <v>76</v>
      </c>
      <c r="M61" s="9" t="s">
        <v>77</v>
      </c>
      <c r="N61" s="9" t="s">
        <v>78</v>
      </c>
      <c r="O61" s="9" t="s">
        <v>78</v>
      </c>
      <c r="P61" s="9" t="s">
        <v>78</v>
      </c>
      <c r="Q61" s="9" t="s">
        <v>78</v>
      </c>
      <c r="R61" s="9" t="s">
        <v>78</v>
      </c>
      <c r="S61" s="9" t="s">
        <v>78</v>
      </c>
      <c r="T61" s="9" t="s">
        <v>78</v>
      </c>
      <c r="U61" s="9"/>
      <c r="V61" s="9"/>
      <c r="W61" s="9"/>
      <c r="X61" s="9"/>
      <c r="Z61" s="9"/>
      <c r="AB61" s="9"/>
      <c r="AC61" s="9"/>
      <c r="AD61" s="9"/>
      <c r="AM61" s="9" t="s">
        <v>79</v>
      </c>
      <c r="AN61">
        <v>1</v>
      </c>
      <c r="AO61" s="9" t="s">
        <v>280</v>
      </c>
      <c r="AP61" s="9" t="s">
        <v>283</v>
      </c>
      <c r="AQ61">
        <v>78</v>
      </c>
      <c r="AR61" s="9" t="s">
        <v>286</v>
      </c>
      <c r="AS61" s="11">
        <v>43252</v>
      </c>
      <c r="AT61" s="11">
        <v>43252</v>
      </c>
      <c r="AU61" s="11">
        <v>43255</v>
      </c>
      <c r="AV61" s="9" t="s">
        <v>289</v>
      </c>
      <c r="AW61" s="9" t="s">
        <v>283</v>
      </c>
      <c r="AX61">
        <v>2583</v>
      </c>
      <c r="AY61">
        <v>10</v>
      </c>
      <c r="AZ61">
        <v>46581.63</v>
      </c>
      <c r="BA61" s="9"/>
      <c r="BC61" s="9"/>
      <c r="BD61" s="9"/>
      <c r="BF61" s="9"/>
      <c r="BG61" s="9"/>
      <c r="BI61" s="9"/>
      <c r="BJ61">
        <v>24</v>
      </c>
      <c r="BK61">
        <v>46581.63</v>
      </c>
      <c r="BL61">
        <v>46581.63</v>
      </c>
    </row>
    <row r="62" spans="1:64" x14ac:dyDescent="0.35">
      <c r="A62" s="9" t="s">
        <v>72</v>
      </c>
      <c r="B62" s="9" t="s">
        <v>73</v>
      </c>
      <c r="C62" s="9" t="s">
        <v>74</v>
      </c>
      <c r="D62">
        <v>1</v>
      </c>
      <c r="E62">
        <v>1</v>
      </c>
      <c r="F62" s="10">
        <v>43256.506377314814</v>
      </c>
      <c r="G62" s="11">
        <v>43252</v>
      </c>
      <c r="H62" s="11">
        <v>43281</v>
      </c>
      <c r="I62" s="9" t="s">
        <v>75</v>
      </c>
      <c r="J62">
        <v>1234</v>
      </c>
      <c r="K62">
        <v>7773331122</v>
      </c>
      <c r="L62" s="9" t="s">
        <v>76</v>
      </c>
      <c r="M62" s="9" t="s">
        <v>77</v>
      </c>
      <c r="N62" s="9" t="s">
        <v>78</v>
      </c>
      <c r="O62" s="9" t="s">
        <v>78</v>
      </c>
      <c r="P62" s="9" t="s">
        <v>78</v>
      </c>
      <c r="Q62" s="9" t="s">
        <v>78</v>
      </c>
      <c r="R62" s="9" t="s">
        <v>78</v>
      </c>
      <c r="S62" s="9" t="s">
        <v>78</v>
      </c>
      <c r="T62" s="9" t="s">
        <v>78</v>
      </c>
      <c r="U62" s="9"/>
      <c r="V62" s="9"/>
      <c r="W62" s="9"/>
      <c r="X62" s="9"/>
      <c r="Z62" s="9"/>
      <c r="AB62" s="9"/>
      <c r="AC62" s="9"/>
      <c r="AD62" s="9"/>
      <c r="AM62" s="9" t="s">
        <v>79</v>
      </c>
      <c r="AN62">
        <v>2</v>
      </c>
      <c r="AO62" s="9" t="s">
        <v>281</v>
      </c>
      <c r="AP62" s="9" t="s">
        <v>284</v>
      </c>
      <c r="AQ62">
        <v>22</v>
      </c>
      <c r="AR62" s="9" t="s">
        <v>287</v>
      </c>
      <c r="AS62" s="11">
        <v>43255</v>
      </c>
      <c r="AT62" s="11">
        <v>43255</v>
      </c>
      <c r="AU62" s="11">
        <v>43255</v>
      </c>
      <c r="AV62" s="9" t="s">
        <v>289</v>
      </c>
      <c r="AW62" s="9" t="s">
        <v>284</v>
      </c>
      <c r="AX62">
        <v>1017.63</v>
      </c>
      <c r="AY62">
        <v>10</v>
      </c>
      <c r="AZ62">
        <v>46581.63</v>
      </c>
      <c r="BA62" s="9"/>
      <c r="BC62" s="9"/>
      <c r="BD62" s="9"/>
      <c r="BF62" s="9"/>
      <c r="BG62" s="9"/>
      <c r="BI62" s="9"/>
      <c r="BJ62">
        <v>24</v>
      </c>
      <c r="BK62">
        <v>46581.63</v>
      </c>
      <c r="BL62">
        <v>46581.63</v>
      </c>
    </row>
    <row r="63" spans="1:64" x14ac:dyDescent="0.35">
      <c r="A63" s="9" t="s">
        <v>72</v>
      </c>
      <c r="B63" s="9" t="s">
        <v>73</v>
      </c>
      <c r="C63" s="9" t="s">
        <v>74</v>
      </c>
      <c r="D63">
        <v>1</v>
      </c>
      <c r="E63">
        <v>1</v>
      </c>
      <c r="F63" s="10">
        <v>43256.506377314814</v>
      </c>
      <c r="G63" s="11">
        <v>43252</v>
      </c>
      <c r="H63" s="11">
        <v>43281</v>
      </c>
      <c r="I63" s="9" t="s">
        <v>75</v>
      </c>
      <c r="J63">
        <v>1234</v>
      </c>
      <c r="K63">
        <v>7773331122</v>
      </c>
      <c r="L63" s="9" t="s">
        <v>76</v>
      </c>
      <c r="M63" s="9" t="s">
        <v>77</v>
      </c>
      <c r="N63" s="9" t="s">
        <v>78</v>
      </c>
      <c r="O63" s="9" t="s">
        <v>78</v>
      </c>
      <c r="P63" s="9" t="s">
        <v>78</v>
      </c>
      <c r="Q63" s="9" t="s">
        <v>78</v>
      </c>
      <c r="R63" s="9" t="s">
        <v>78</v>
      </c>
      <c r="S63" s="9" t="s">
        <v>78</v>
      </c>
      <c r="T63" s="9" t="s">
        <v>78</v>
      </c>
      <c r="U63" s="9"/>
      <c r="V63" s="9"/>
      <c r="W63" s="9"/>
      <c r="X63" s="9"/>
      <c r="Z63" s="9"/>
      <c r="AB63" s="9"/>
      <c r="AC63" s="9"/>
      <c r="AD63" s="9"/>
      <c r="AM63" s="9" t="s">
        <v>79</v>
      </c>
      <c r="AN63">
        <v>3</v>
      </c>
      <c r="AO63" s="9" t="s">
        <v>282</v>
      </c>
      <c r="AP63" s="9" t="s">
        <v>285</v>
      </c>
      <c r="AQ63">
        <v>8</v>
      </c>
      <c r="AR63" s="9" t="s">
        <v>288</v>
      </c>
      <c r="AS63" s="11">
        <v>43255</v>
      </c>
      <c r="AT63" s="11">
        <v>43255</v>
      </c>
      <c r="AU63" s="11">
        <v>43255</v>
      </c>
      <c r="AV63" s="9" t="s">
        <v>289</v>
      </c>
      <c r="AW63" s="9" t="s">
        <v>285</v>
      </c>
      <c r="AX63">
        <v>35670</v>
      </c>
      <c r="AY63">
        <v>10</v>
      </c>
      <c r="AZ63">
        <v>46581.63</v>
      </c>
      <c r="BA63" s="9"/>
      <c r="BC63" s="9"/>
      <c r="BD63" s="9"/>
      <c r="BF63" s="9"/>
      <c r="BG63" s="9"/>
      <c r="BI63" s="9"/>
      <c r="BJ63">
        <v>24</v>
      </c>
      <c r="BK63">
        <v>46581.63</v>
      </c>
      <c r="BL63">
        <v>46581.63</v>
      </c>
    </row>
    <row r="64" spans="1:64" x14ac:dyDescent="0.35">
      <c r="A64" s="9" t="s">
        <v>72</v>
      </c>
      <c r="B64" s="9" t="s">
        <v>73</v>
      </c>
      <c r="C64" s="9" t="s">
        <v>74</v>
      </c>
      <c r="D64">
        <v>1</v>
      </c>
      <c r="E64">
        <v>1</v>
      </c>
      <c r="F64" s="10">
        <v>43256.506377314814</v>
      </c>
      <c r="G64" s="11">
        <v>43252</v>
      </c>
      <c r="H64" s="11">
        <v>43281</v>
      </c>
      <c r="I64" s="9" t="s">
        <v>75</v>
      </c>
      <c r="J64">
        <v>1234</v>
      </c>
      <c r="K64">
        <v>7773331122</v>
      </c>
      <c r="L64" s="9" t="s">
        <v>76</v>
      </c>
      <c r="M64" s="9" t="s">
        <v>77</v>
      </c>
      <c r="N64" s="9" t="s">
        <v>78</v>
      </c>
      <c r="O64" s="9" t="s">
        <v>78</v>
      </c>
      <c r="P64" s="9" t="s">
        <v>78</v>
      </c>
      <c r="Q64" s="9" t="s">
        <v>78</v>
      </c>
      <c r="R64" s="9" t="s">
        <v>78</v>
      </c>
      <c r="S64" s="9" t="s">
        <v>78</v>
      </c>
      <c r="T64" s="9" t="s">
        <v>78</v>
      </c>
      <c r="U64" s="9"/>
      <c r="V64" s="9"/>
      <c r="W64" s="9"/>
      <c r="X64" s="9"/>
      <c r="Z64" s="9"/>
      <c r="AB64" s="9"/>
      <c r="AC64" s="9"/>
      <c r="AD64" s="9"/>
      <c r="AM64" s="9" t="s">
        <v>79</v>
      </c>
      <c r="AN64">
        <v>4</v>
      </c>
      <c r="AO64" s="9" t="s">
        <v>315</v>
      </c>
      <c r="AP64" s="9" t="s">
        <v>283</v>
      </c>
      <c r="AQ64">
        <v>39</v>
      </c>
      <c r="AR64" s="9" t="s">
        <v>286</v>
      </c>
      <c r="AS64" s="11">
        <v>43281</v>
      </c>
      <c r="AT64" s="11">
        <v>43281</v>
      </c>
      <c r="AU64" s="11">
        <v>43281</v>
      </c>
      <c r="AV64" s="9" t="s">
        <v>289</v>
      </c>
      <c r="AW64" s="9" t="s">
        <v>283</v>
      </c>
      <c r="AX64">
        <v>1512.9</v>
      </c>
      <c r="AY64">
        <v>10</v>
      </c>
      <c r="AZ64">
        <v>46581.63</v>
      </c>
      <c r="BA64" s="9"/>
      <c r="BC64" s="9"/>
      <c r="BD64" s="9"/>
      <c r="BF64" s="9"/>
      <c r="BG64" s="9"/>
      <c r="BI64" s="9"/>
      <c r="BJ64">
        <v>24</v>
      </c>
      <c r="BK64">
        <v>46581.63</v>
      </c>
      <c r="BL64">
        <v>46581.63</v>
      </c>
    </row>
    <row r="65" spans="1:64" x14ac:dyDescent="0.35">
      <c r="A65" s="9" t="s">
        <v>72</v>
      </c>
      <c r="B65" s="9" t="s">
        <v>73</v>
      </c>
      <c r="C65" s="9" t="s">
        <v>74</v>
      </c>
      <c r="D65">
        <v>1</v>
      </c>
      <c r="E65">
        <v>1</v>
      </c>
      <c r="F65" s="10">
        <v>43256.506377314814</v>
      </c>
      <c r="G65" s="11">
        <v>43252</v>
      </c>
      <c r="H65" s="11">
        <v>43281</v>
      </c>
      <c r="I65" s="9" t="s">
        <v>75</v>
      </c>
      <c r="J65">
        <v>1234</v>
      </c>
      <c r="K65">
        <v>7773331122</v>
      </c>
      <c r="L65" s="9" t="s">
        <v>76</v>
      </c>
      <c r="M65" s="9" t="s">
        <v>77</v>
      </c>
      <c r="N65" s="9" t="s">
        <v>78</v>
      </c>
      <c r="O65" s="9" t="s">
        <v>78</v>
      </c>
      <c r="P65" s="9" t="s">
        <v>78</v>
      </c>
      <c r="Q65" s="9" t="s">
        <v>78</v>
      </c>
      <c r="R65" s="9" t="s">
        <v>78</v>
      </c>
      <c r="S65" s="9" t="s">
        <v>78</v>
      </c>
      <c r="T65" s="9" t="s">
        <v>78</v>
      </c>
      <c r="U65" s="9"/>
      <c r="V65" s="9"/>
      <c r="W65" s="9"/>
      <c r="X65" s="9"/>
      <c r="Z65" s="9"/>
      <c r="AB65" s="9"/>
      <c r="AC65" s="9"/>
      <c r="AD65" s="9"/>
      <c r="AM65" s="9" t="s">
        <v>79</v>
      </c>
      <c r="AN65">
        <v>5</v>
      </c>
      <c r="AO65" s="9" t="s">
        <v>316</v>
      </c>
      <c r="AP65" s="9" t="s">
        <v>322</v>
      </c>
      <c r="AQ65">
        <v>23</v>
      </c>
      <c r="AR65" s="9" t="s">
        <v>287</v>
      </c>
      <c r="AS65" s="11">
        <v>43281</v>
      </c>
      <c r="AT65" s="11">
        <v>43281</v>
      </c>
      <c r="AU65" s="11">
        <v>43281</v>
      </c>
      <c r="AV65" s="9" t="s">
        <v>289</v>
      </c>
      <c r="AW65" s="9" t="s">
        <v>322</v>
      </c>
      <c r="AX65">
        <v>1204</v>
      </c>
      <c r="AY65">
        <v>10</v>
      </c>
      <c r="AZ65">
        <v>46581.63</v>
      </c>
      <c r="BA65" s="9"/>
      <c r="BC65" s="9"/>
      <c r="BD65" s="9"/>
      <c r="BF65" s="9"/>
      <c r="BG65" s="9"/>
      <c r="BI65" s="9"/>
      <c r="BJ65">
        <v>24</v>
      </c>
      <c r="BK65">
        <v>46581.63</v>
      </c>
      <c r="BL65">
        <v>46581.63</v>
      </c>
    </row>
    <row r="66" spans="1:64" x14ac:dyDescent="0.35">
      <c r="A66" s="9" t="s">
        <v>72</v>
      </c>
      <c r="B66" s="9" t="s">
        <v>73</v>
      </c>
      <c r="C66" s="9" t="s">
        <v>74</v>
      </c>
      <c r="D66">
        <v>1</v>
      </c>
      <c r="E66">
        <v>1</v>
      </c>
      <c r="F66" s="10">
        <v>43256.506377314814</v>
      </c>
      <c r="G66" s="11">
        <v>43252</v>
      </c>
      <c r="H66" s="11">
        <v>43281</v>
      </c>
      <c r="I66" s="9" t="s">
        <v>75</v>
      </c>
      <c r="J66">
        <v>1234</v>
      </c>
      <c r="K66">
        <v>7773331122</v>
      </c>
      <c r="L66" s="9" t="s">
        <v>76</v>
      </c>
      <c r="M66" s="9" t="s">
        <v>77</v>
      </c>
      <c r="N66" s="9" t="s">
        <v>78</v>
      </c>
      <c r="O66" s="9" t="s">
        <v>78</v>
      </c>
      <c r="P66" s="9" t="s">
        <v>78</v>
      </c>
      <c r="Q66" s="9" t="s">
        <v>78</v>
      </c>
      <c r="R66" s="9" t="s">
        <v>78</v>
      </c>
      <c r="S66" s="9" t="s">
        <v>78</v>
      </c>
      <c r="T66" s="9" t="s">
        <v>78</v>
      </c>
      <c r="U66" s="9"/>
      <c r="V66" s="9"/>
      <c r="W66" s="9"/>
      <c r="X66" s="9"/>
      <c r="Z66" s="9"/>
      <c r="AB66" s="9"/>
      <c r="AC66" s="9"/>
      <c r="AD66" s="9"/>
      <c r="AM66" s="9" t="s">
        <v>79</v>
      </c>
      <c r="AN66">
        <v>6</v>
      </c>
      <c r="AO66" s="9" t="s">
        <v>317</v>
      </c>
      <c r="AP66" s="9" t="s">
        <v>295</v>
      </c>
      <c r="AQ66">
        <v>24</v>
      </c>
      <c r="AR66" s="9" t="s">
        <v>287</v>
      </c>
      <c r="AS66" s="11">
        <v>43281</v>
      </c>
      <c r="AT66" s="11">
        <v>43281</v>
      </c>
      <c r="AU66" s="11">
        <v>43281</v>
      </c>
      <c r="AV66" s="9" t="s">
        <v>289</v>
      </c>
      <c r="AW66" s="9" t="s">
        <v>295</v>
      </c>
      <c r="AX66">
        <v>3200</v>
      </c>
      <c r="AY66">
        <v>10</v>
      </c>
      <c r="AZ66">
        <v>46581.63</v>
      </c>
      <c r="BA66" s="9"/>
      <c r="BC66" s="9"/>
      <c r="BD66" s="9"/>
      <c r="BF66" s="9"/>
      <c r="BG66" s="9"/>
      <c r="BI66" s="9"/>
      <c r="BJ66">
        <v>24</v>
      </c>
      <c r="BK66">
        <v>46581.63</v>
      </c>
      <c r="BL66">
        <v>46581.63</v>
      </c>
    </row>
    <row r="67" spans="1:64" x14ac:dyDescent="0.35">
      <c r="A67" s="9" t="s">
        <v>72</v>
      </c>
      <c r="B67" s="9" t="s">
        <v>73</v>
      </c>
      <c r="C67" s="9" t="s">
        <v>74</v>
      </c>
      <c r="D67">
        <v>1</v>
      </c>
      <c r="E67">
        <v>1</v>
      </c>
      <c r="F67" s="10">
        <v>43256.506377314814</v>
      </c>
      <c r="G67" s="11">
        <v>43252</v>
      </c>
      <c r="H67" s="11">
        <v>43281</v>
      </c>
      <c r="I67" s="9" t="s">
        <v>75</v>
      </c>
      <c r="J67">
        <v>1234</v>
      </c>
      <c r="K67">
        <v>7773331122</v>
      </c>
      <c r="L67" s="9" t="s">
        <v>76</v>
      </c>
      <c r="M67" s="9" t="s">
        <v>77</v>
      </c>
      <c r="N67" s="9" t="s">
        <v>78</v>
      </c>
      <c r="O67" s="9" t="s">
        <v>78</v>
      </c>
      <c r="P67" s="9" t="s">
        <v>78</v>
      </c>
      <c r="Q67" s="9" t="s">
        <v>78</v>
      </c>
      <c r="R67" s="9" t="s">
        <v>78</v>
      </c>
      <c r="S67" s="9" t="s">
        <v>78</v>
      </c>
      <c r="T67" s="9" t="s">
        <v>78</v>
      </c>
      <c r="U67" s="9"/>
      <c r="V67" s="9"/>
      <c r="W67" s="9"/>
      <c r="X67" s="9"/>
      <c r="Z67" s="9"/>
      <c r="AB67" s="9"/>
      <c r="AC67" s="9"/>
      <c r="AD67" s="9"/>
      <c r="AM67" s="9" t="s">
        <v>79</v>
      </c>
      <c r="AN67">
        <v>7</v>
      </c>
      <c r="AO67" s="9" t="s">
        <v>318</v>
      </c>
      <c r="AP67" s="9" t="s">
        <v>295</v>
      </c>
      <c r="AQ67">
        <v>24</v>
      </c>
      <c r="AR67" s="9" t="s">
        <v>287</v>
      </c>
      <c r="AS67" s="11">
        <v>43281</v>
      </c>
      <c r="AT67" s="11">
        <v>43281</v>
      </c>
      <c r="AU67" s="11">
        <v>43281</v>
      </c>
      <c r="AV67" s="9" t="s">
        <v>289</v>
      </c>
      <c r="AW67" s="9" t="s">
        <v>326</v>
      </c>
      <c r="AX67">
        <v>812</v>
      </c>
      <c r="AY67">
        <v>10</v>
      </c>
      <c r="AZ67">
        <v>46581.63</v>
      </c>
      <c r="BA67" s="9"/>
      <c r="BC67" s="9"/>
      <c r="BD67" s="9"/>
      <c r="BF67" s="9"/>
      <c r="BG67" s="9"/>
      <c r="BI67" s="9"/>
      <c r="BJ67">
        <v>24</v>
      </c>
      <c r="BK67">
        <v>46581.63</v>
      </c>
      <c r="BL67">
        <v>46581.63</v>
      </c>
    </row>
    <row r="68" spans="1:64" x14ac:dyDescent="0.35">
      <c r="A68" s="9" t="s">
        <v>72</v>
      </c>
      <c r="B68" s="9" t="s">
        <v>73</v>
      </c>
      <c r="C68" s="9" t="s">
        <v>74</v>
      </c>
      <c r="D68">
        <v>1</v>
      </c>
      <c r="E68">
        <v>1</v>
      </c>
      <c r="F68" s="10">
        <v>43256.506377314814</v>
      </c>
      <c r="G68" s="11">
        <v>43252</v>
      </c>
      <c r="H68" s="11">
        <v>43281</v>
      </c>
      <c r="I68" s="9" t="s">
        <v>75</v>
      </c>
      <c r="J68">
        <v>1234</v>
      </c>
      <c r="K68">
        <v>7773331122</v>
      </c>
      <c r="L68" s="9" t="s">
        <v>76</v>
      </c>
      <c r="M68" s="9" t="s">
        <v>77</v>
      </c>
      <c r="N68" s="9" t="s">
        <v>78</v>
      </c>
      <c r="O68" s="9" t="s">
        <v>78</v>
      </c>
      <c r="P68" s="9" t="s">
        <v>78</v>
      </c>
      <c r="Q68" s="9" t="s">
        <v>78</v>
      </c>
      <c r="R68" s="9" t="s">
        <v>78</v>
      </c>
      <c r="S68" s="9" t="s">
        <v>78</v>
      </c>
      <c r="T68" s="9" t="s">
        <v>78</v>
      </c>
      <c r="U68" s="9"/>
      <c r="V68" s="9"/>
      <c r="W68" s="9"/>
      <c r="X68" s="9"/>
      <c r="Z68" s="9"/>
      <c r="AB68" s="9"/>
      <c r="AC68" s="9"/>
      <c r="AD68" s="9"/>
      <c r="AM68" s="9" t="s">
        <v>79</v>
      </c>
      <c r="AN68">
        <v>8</v>
      </c>
      <c r="AO68" s="9" t="s">
        <v>319</v>
      </c>
      <c r="AP68" s="9" t="s">
        <v>323</v>
      </c>
      <c r="AQ68">
        <v>51</v>
      </c>
      <c r="AR68" s="9" t="s">
        <v>286</v>
      </c>
      <c r="AS68" s="11">
        <v>43281</v>
      </c>
      <c r="AT68" s="11">
        <v>43281</v>
      </c>
      <c r="AU68" s="11">
        <v>43281</v>
      </c>
      <c r="AV68" s="9" t="s">
        <v>289</v>
      </c>
      <c r="AW68" s="9" t="s">
        <v>327</v>
      </c>
      <c r="AX68">
        <v>209.1</v>
      </c>
      <c r="AY68">
        <v>10</v>
      </c>
      <c r="AZ68">
        <v>46581.63</v>
      </c>
      <c r="BA68" s="9"/>
      <c r="BC68" s="9"/>
      <c r="BD68" s="9"/>
      <c r="BF68" s="9"/>
      <c r="BG68" s="9"/>
      <c r="BI68" s="9"/>
      <c r="BJ68">
        <v>24</v>
      </c>
      <c r="BK68">
        <v>46581.63</v>
      </c>
      <c r="BL68">
        <v>46581.63</v>
      </c>
    </row>
    <row r="69" spans="1:64" x14ac:dyDescent="0.35">
      <c r="A69" s="9" t="s">
        <v>72</v>
      </c>
      <c r="B69" s="9" t="s">
        <v>73</v>
      </c>
      <c r="C69" s="9" t="s">
        <v>74</v>
      </c>
      <c r="D69">
        <v>1</v>
      </c>
      <c r="E69">
        <v>1</v>
      </c>
      <c r="F69" s="10">
        <v>43256.506377314814</v>
      </c>
      <c r="G69" s="11">
        <v>43252</v>
      </c>
      <c r="H69" s="11">
        <v>43281</v>
      </c>
      <c r="I69" s="9" t="s">
        <v>75</v>
      </c>
      <c r="J69">
        <v>1234</v>
      </c>
      <c r="K69">
        <v>7773331122</v>
      </c>
      <c r="L69" s="9" t="s">
        <v>76</v>
      </c>
      <c r="M69" s="9" t="s">
        <v>77</v>
      </c>
      <c r="N69" s="9" t="s">
        <v>78</v>
      </c>
      <c r="O69" s="9" t="s">
        <v>78</v>
      </c>
      <c r="P69" s="9" t="s">
        <v>78</v>
      </c>
      <c r="Q69" s="9" t="s">
        <v>78</v>
      </c>
      <c r="R69" s="9" t="s">
        <v>78</v>
      </c>
      <c r="S69" s="9" t="s">
        <v>78</v>
      </c>
      <c r="T69" s="9" t="s">
        <v>78</v>
      </c>
      <c r="U69" s="9"/>
      <c r="V69" s="9"/>
      <c r="W69" s="9"/>
      <c r="X69" s="9"/>
      <c r="Z69" s="9"/>
      <c r="AB69" s="9"/>
      <c r="AC69" s="9"/>
      <c r="AD69" s="9"/>
      <c r="AM69" s="9" t="s">
        <v>79</v>
      </c>
      <c r="AN69">
        <v>9</v>
      </c>
      <c r="AO69" s="9" t="s">
        <v>320</v>
      </c>
      <c r="AP69" s="9" t="s">
        <v>324</v>
      </c>
      <c r="AQ69">
        <v>25</v>
      </c>
      <c r="AR69" s="9" t="s">
        <v>287</v>
      </c>
      <c r="AS69" s="11">
        <v>43281</v>
      </c>
      <c r="AT69" s="11">
        <v>43281</v>
      </c>
      <c r="AU69" s="11">
        <v>43281</v>
      </c>
      <c r="AV69" s="9" t="s">
        <v>289</v>
      </c>
      <c r="AW69" s="9" t="s">
        <v>324</v>
      </c>
      <c r="AX69">
        <v>270</v>
      </c>
      <c r="AY69">
        <v>10</v>
      </c>
      <c r="AZ69">
        <v>46581.63</v>
      </c>
      <c r="BA69" s="9"/>
      <c r="BC69" s="9"/>
      <c r="BD69" s="9"/>
      <c r="BF69" s="9"/>
      <c r="BG69" s="9"/>
      <c r="BI69" s="9"/>
      <c r="BJ69">
        <v>24</v>
      </c>
      <c r="BK69">
        <v>46581.63</v>
      </c>
      <c r="BL69">
        <v>46581.63</v>
      </c>
    </row>
    <row r="70" spans="1:64" x14ac:dyDescent="0.35">
      <c r="A70" s="9" t="s">
        <v>72</v>
      </c>
      <c r="B70" s="9" t="s">
        <v>73</v>
      </c>
      <c r="C70" s="9" t="s">
        <v>74</v>
      </c>
      <c r="D70">
        <v>1</v>
      </c>
      <c r="E70">
        <v>1</v>
      </c>
      <c r="F70" s="10">
        <v>43256.506377314814</v>
      </c>
      <c r="G70" s="11">
        <v>43252</v>
      </c>
      <c r="H70" s="11">
        <v>43281</v>
      </c>
      <c r="I70" s="9" t="s">
        <v>75</v>
      </c>
      <c r="J70">
        <v>1234</v>
      </c>
      <c r="K70">
        <v>7773331122</v>
      </c>
      <c r="L70" s="9" t="s">
        <v>76</v>
      </c>
      <c r="M70" s="9" t="s">
        <v>77</v>
      </c>
      <c r="N70" s="9" t="s">
        <v>78</v>
      </c>
      <c r="O70" s="9" t="s">
        <v>78</v>
      </c>
      <c r="P70" s="9" t="s">
        <v>78</v>
      </c>
      <c r="Q70" s="9" t="s">
        <v>78</v>
      </c>
      <c r="R70" s="9" t="s">
        <v>78</v>
      </c>
      <c r="S70" s="9" t="s">
        <v>78</v>
      </c>
      <c r="T70" s="9" t="s">
        <v>78</v>
      </c>
      <c r="U70" s="9"/>
      <c r="V70" s="9"/>
      <c r="W70" s="9"/>
      <c r="X70" s="9"/>
      <c r="Z70" s="9"/>
      <c r="AB70" s="9"/>
      <c r="AC70" s="9"/>
      <c r="AD70" s="9"/>
      <c r="AM70" s="9" t="s">
        <v>79</v>
      </c>
      <c r="AN70">
        <v>10</v>
      </c>
      <c r="AO70" s="9" t="s">
        <v>321</v>
      </c>
      <c r="AP70" s="9" t="s">
        <v>325</v>
      </c>
      <c r="AQ70">
        <v>26</v>
      </c>
      <c r="AR70" s="9" t="s">
        <v>287</v>
      </c>
      <c r="AS70" s="11">
        <v>43281</v>
      </c>
      <c r="AT70" s="11">
        <v>43281</v>
      </c>
      <c r="AU70" s="11">
        <v>43281</v>
      </c>
      <c r="AV70" s="9" t="s">
        <v>289</v>
      </c>
      <c r="AW70" s="9" t="s">
        <v>325</v>
      </c>
      <c r="AX70">
        <v>103</v>
      </c>
      <c r="AY70">
        <v>10</v>
      </c>
      <c r="AZ70">
        <v>46581.63</v>
      </c>
      <c r="BA70" s="9"/>
      <c r="BC70" s="9"/>
      <c r="BD70" s="9"/>
      <c r="BF70" s="9"/>
      <c r="BG70" s="9"/>
      <c r="BI70" s="9"/>
      <c r="BJ70">
        <v>24</v>
      </c>
      <c r="BK70">
        <v>46581.63</v>
      </c>
      <c r="BL70">
        <v>46581.63</v>
      </c>
    </row>
    <row r="71" spans="1:64" x14ac:dyDescent="0.35">
      <c r="A71" s="9" t="s">
        <v>72</v>
      </c>
      <c r="B71" s="9" t="s">
        <v>73</v>
      </c>
      <c r="C71" s="9" t="s">
        <v>74</v>
      </c>
      <c r="D71">
        <v>1</v>
      </c>
      <c r="E71">
        <v>1</v>
      </c>
      <c r="F71" s="10">
        <v>43256.506377314814</v>
      </c>
      <c r="G71" s="11">
        <v>43252</v>
      </c>
      <c r="H71" s="11">
        <v>43281</v>
      </c>
      <c r="I71" s="9" t="s">
        <v>75</v>
      </c>
      <c r="J71">
        <v>1234</v>
      </c>
      <c r="K71">
        <v>7773331122</v>
      </c>
      <c r="L71" s="9" t="s">
        <v>76</v>
      </c>
      <c r="M71" s="9" t="s">
        <v>77</v>
      </c>
      <c r="N71" s="9" t="s">
        <v>78</v>
      </c>
      <c r="O71" s="9" t="s">
        <v>78</v>
      </c>
      <c r="P71" s="9" t="s">
        <v>78</v>
      </c>
      <c r="Q71" s="9" t="s">
        <v>78</v>
      </c>
      <c r="R71" s="9" t="s">
        <v>78</v>
      </c>
      <c r="S71" s="9" t="s">
        <v>78</v>
      </c>
      <c r="T71" s="9" t="s">
        <v>78</v>
      </c>
      <c r="U71" s="9"/>
      <c r="V71" s="9"/>
      <c r="W71" s="9"/>
      <c r="X71" s="9"/>
      <c r="Z71" s="9"/>
      <c r="AB71" s="9"/>
      <c r="AC71" s="9"/>
      <c r="AD71" s="9"/>
      <c r="AM71" s="9"/>
      <c r="AO71" s="9"/>
      <c r="AP71" s="9"/>
      <c r="AR71" s="9"/>
      <c r="AS71" s="11"/>
      <c r="AT71" s="11"/>
      <c r="AU71" s="11"/>
      <c r="AV71" s="9"/>
      <c r="AW71" s="9"/>
      <c r="AY71">
        <v>10</v>
      </c>
      <c r="AZ71">
        <v>46581.63</v>
      </c>
      <c r="BA71" s="9" t="s">
        <v>79</v>
      </c>
      <c r="BB71">
        <v>1</v>
      </c>
      <c r="BC71" s="9" t="s">
        <v>280</v>
      </c>
      <c r="BD71" s="9" t="s">
        <v>112</v>
      </c>
      <c r="BE71">
        <v>2100</v>
      </c>
      <c r="BF71" s="9" t="s">
        <v>283</v>
      </c>
      <c r="BG71" s="9" t="s">
        <v>290</v>
      </c>
      <c r="BH71">
        <v>0</v>
      </c>
      <c r="BI71" s="9"/>
      <c r="BJ71">
        <v>24</v>
      </c>
      <c r="BK71">
        <v>46581.63</v>
      </c>
      <c r="BL71">
        <v>46581.63</v>
      </c>
    </row>
    <row r="72" spans="1:64" x14ac:dyDescent="0.35">
      <c r="A72" s="9" t="s">
        <v>72</v>
      </c>
      <c r="B72" s="9" t="s">
        <v>73</v>
      </c>
      <c r="C72" s="9" t="s">
        <v>74</v>
      </c>
      <c r="D72">
        <v>1</v>
      </c>
      <c r="E72">
        <v>1</v>
      </c>
      <c r="F72" s="10">
        <v>43256.506377314814</v>
      </c>
      <c r="G72" s="11">
        <v>43252</v>
      </c>
      <c r="H72" s="11">
        <v>43281</v>
      </c>
      <c r="I72" s="9" t="s">
        <v>75</v>
      </c>
      <c r="J72">
        <v>1234</v>
      </c>
      <c r="K72">
        <v>7773331122</v>
      </c>
      <c r="L72" s="9" t="s">
        <v>76</v>
      </c>
      <c r="M72" s="9" t="s">
        <v>77</v>
      </c>
      <c r="N72" s="9" t="s">
        <v>78</v>
      </c>
      <c r="O72" s="9" t="s">
        <v>78</v>
      </c>
      <c r="P72" s="9" t="s">
        <v>78</v>
      </c>
      <c r="Q72" s="9" t="s">
        <v>78</v>
      </c>
      <c r="R72" s="9" t="s">
        <v>78</v>
      </c>
      <c r="S72" s="9" t="s">
        <v>78</v>
      </c>
      <c r="T72" s="9" t="s">
        <v>78</v>
      </c>
      <c r="U72" s="9"/>
      <c r="V72" s="9"/>
      <c r="W72" s="9"/>
      <c r="X72" s="9"/>
      <c r="Z72" s="9"/>
      <c r="AB72" s="9"/>
      <c r="AC72" s="9"/>
      <c r="AD72" s="9"/>
      <c r="AM72" s="9"/>
      <c r="AO72" s="9"/>
      <c r="AP72" s="9"/>
      <c r="AR72" s="9"/>
      <c r="AS72" s="11"/>
      <c r="AT72" s="11"/>
      <c r="AU72" s="11"/>
      <c r="AV72" s="9"/>
      <c r="AW72" s="9"/>
      <c r="AY72">
        <v>10</v>
      </c>
      <c r="AZ72">
        <v>46581.63</v>
      </c>
      <c r="BA72" s="9" t="s">
        <v>79</v>
      </c>
      <c r="BB72">
        <v>2</v>
      </c>
      <c r="BC72" s="9" t="s">
        <v>280</v>
      </c>
      <c r="BD72" s="9" t="s">
        <v>290</v>
      </c>
      <c r="BE72">
        <v>0</v>
      </c>
      <c r="BF72" s="9"/>
      <c r="BG72" s="9" t="s">
        <v>93</v>
      </c>
      <c r="BH72">
        <v>2583</v>
      </c>
      <c r="BI72" s="9" t="s">
        <v>283</v>
      </c>
      <c r="BJ72">
        <v>24</v>
      </c>
      <c r="BK72">
        <v>46581.63</v>
      </c>
      <c r="BL72">
        <v>46581.63</v>
      </c>
    </row>
    <row r="73" spans="1:64" x14ac:dyDescent="0.35">
      <c r="A73" s="9" t="s">
        <v>72</v>
      </c>
      <c r="B73" s="9" t="s">
        <v>73</v>
      </c>
      <c r="C73" s="9" t="s">
        <v>74</v>
      </c>
      <c r="D73">
        <v>1</v>
      </c>
      <c r="E73">
        <v>1</v>
      </c>
      <c r="F73" s="10">
        <v>43256.506377314814</v>
      </c>
      <c r="G73" s="11">
        <v>43252</v>
      </c>
      <c r="H73" s="11">
        <v>43281</v>
      </c>
      <c r="I73" s="9" t="s">
        <v>75</v>
      </c>
      <c r="J73">
        <v>1234</v>
      </c>
      <c r="K73">
        <v>7773331122</v>
      </c>
      <c r="L73" s="9" t="s">
        <v>76</v>
      </c>
      <c r="M73" s="9" t="s">
        <v>77</v>
      </c>
      <c r="N73" s="9" t="s">
        <v>78</v>
      </c>
      <c r="O73" s="9" t="s">
        <v>78</v>
      </c>
      <c r="P73" s="9" t="s">
        <v>78</v>
      </c>
      <c r="Q73" s="9" t="s">
        <v>78</v>
      </c>
      <c r="R73" s="9" t="s">
        <v>78</v>
      </c>
      <c r="S73" s="9" t="s">
        <v>78</v>
      </c>
      <c r="T73" s="9" t="s">
        <v>78</v>
      </c>
      <c r="U73" s="9"/>
      <c r="V73" s="9"/>
      <c r="W73" s="9"/>
      <c r="X73" s="9"/>
      <c r="Z73" s="9"/>
      <c r="AB73" s="9"/>
      <c r="AC73" s="9"/>
      <c r="AD73" s="9"/>
      <c r="AM73" s="9"/>
      <c r="AO73" s="9"/>
      <c r="AP73" s="9"/>
      <c r="AR73" s="9"/>
      <c r="AS73" s="11"/>
      <c r="AT73" s="11"/>
      <c r="AU73" s="11"/>
      <c r="AV73" s="9"/>
      <c r="AW73" s="9"/>
      <c r="AY73">
        <v>10</v>
      </c>
      <c r="AZ73">
        <v>46581.63</v>
      </c>
      <c r="BA73" s="9" t="s">
        <v>79</v>
      </c>
      <c r="BB73">
        <v>3</v>
      </c>
      <c r="BC73" s="9" t="s">
        <v>280</v>
      </c>
      <c r="BD73" s="9" t="s">
        <v>100</v>
      </c>
      <c r="BE73">
        <v>483</v>
      </c>
      <c r="BF73" s="9" t="s">
        <v>283</v>
      </c>
      <c r="BG73" s="9" t="s">
        <v>290</v>
      </c>
      <c r="BH73">
        <v>0</v>
      </c>
      <c r="BI73" s="9"/>
      <c r="BJ73">
        <v>24</v>
      </c>
      <c r="BK73">
        <v>46581.63</v>
      </c>
      <c r="BL73">
        <v>46581.63</v>
      </c>
    </row>
    <row r="74" spans="1:64" x14ac:dyDescent="0.35">
      <c r="A74" s="9" t="s">
        <v>72</v>
      </c>
      <c r="B74" s="9" t="s">
        <v>73</v>
      </c>
      <c r="C74" s="9" t="s">
        <v>74</v>
      </c>
      <c r="D74">
        <v>1</v>
      </c>
      <c r="E74">
        <v>1</v>
      </c>
      <c r="F74" s="10">
        <v>43256.506377314814</v>
      </c>
      <c r="G74" s="11">
        <v>43252</v>
      </c>
      <c r="H74" s="11">
        <v>43281</v>
      </c>
      <c r="I74" s="9" t="s">
        <v>75</v>
      </c>
      <c r="J74">
        <v>1234</v>
      </c>
      <c r="K74">
        <v>7773331122</v>
      </c>
      <c r="L74" s="9" t="s">
        <v>76</v>
      </c>
      <c r="M74" s="9" t="s">
        <v>77</v>
      </c>
      <c r="N74" s="9" t="s">
        <v>78</v>
      </c>
      <c r="O74" s="9" t="s">
        <v>78</v>
      </c>
      <c r="P74" s="9" t="s">
        <v>78</v>
      </c>
      <c r="Q74" s="9" t="s">
        <v>78</v>
      </c>
      <c r="R74" s="9" t="s">
        <v>78</v>
      </c>
      <c r="S74" s="9" t="s">
        <v>78</v>
      </c>
      <c r="T74" s="9" t="s">
        <v>78</v>
      </c>
      <c r="U74" s="9"/>
      <c r="V74" s="9"/>
      <c r="W74" s="9"/>
      <c r="X74" s="9"/>
      <c r="Z74" s="9"/>
      <c r="AB74" s="9"/>
      <c r="AC74" s="9"/>
      <c r="AD74" s="9"/>
      <c r="AM74" s="9"/>
      <c r="AO74" s="9"/>
      <c r="AP74" s="9"/>
      <c r="AR74" s="9"/>
      <c r="AS74" s="11"/>
      <c r="AT74" s="11"/>
      <c r="AU74" s="11"/>
      <c r="AV74" s="9"/>
      <c r="AW74" s="9"/>
      <c r="AY74">
        <v>10</v>
      </c>
      <c r="AZ74">
        <v>46581.63</v>
      </c>
      <c r="BA74" s="9" t="s">
        <v>79</v>
      </c>
      <c r="BB74">
        <v>4</v>
      </c>
      <c r="BC74" s="9" t="s">
        <v>282</v>
      </c>
      <c r="BD74" s="9" t="s">
        <v>90</v>
      </c>
      <c r="BE74">
        <v>35670</v>
      </c>
      <c r="BF74" s="9" t="s">
        <v>285</v>
      </c>
      <c r="BG74" s="9" t="s">
        <v>290</v>
      </c>
      <c r="BH74">
        <v>0</v>
      </c>
      <c r="BI74" s="9"/>
      <c r="BJ74">
        <v>24</v>
      </c>
      <c r="BK74">
        <v>46581.63</v>
      </c>
      <c r="BL74">
        <v>46581.63</v>
      </c>
    </row>
    <row r="75" spans="1:64" x14ac:dyDescent="0.35">
      <c r="A75" s="9" t="s">
        <v>72</v>
      </c>
      <c r="B75" s="9" t="s">
        <v>73</v>
      </c>
      <c r="C75" s="9" t="s">
        <v>74</v>
      </c>
      <c r="D75">
        <v>1</v>
      </c>
      <c r="E75">
        <v>1</v>
      </c>
      <c r="F75" s="10">
        <v>43256.506377314814</v>
      </c>
      <c r="G75" s="11">
        <v>43252</v>
      </c>
      <c r="H75" s="11">
        <v>43281</v>
      </c>
      <c r="I75" s="9" t="s">
        <v>75</v>
      </c>
      <c r="J75">
        <v>1234</v>
      </c>
      <c r="K75">
        <v>7773331122</v>
      </c>
      <c r="L75" s="9" t="s">
        <v>76</v>
      </c>
      <c r="M75" s="9" t="s">
        <v>77</v>
      </c>
      <c r="N75" s="9" t="s">
        <v>78</v>
      </c>
      <c r="O75" s="9" t="s">
        <v>78</v>
      </c>
      <c r="P75" s="9" t="s">
        <v>78</v>
      </c>
      <c r="Q75" s="9" t="s">
        <v>78</v>
      </c>
      <c r="R75" s="9" t="s">
        <v>78</v>
      </c>
      <c r="S75" s="9" t="s">
        <v>78</v>
      </c>
      <c r="T75" s="9" t="s">
        <v>78</v>
      </c>
      <c r="U75" s="9"/>
      <c r="V75" s="9"/>
      <c r="W75" s="9"/>
      <c r="X75" s="9"/>
      <c r="Z75" s="9"/>
      <c r="AB75" s="9"/>
      <c r="AC75" s="9"/>
      <c r="AD75" s="9"/>
      <c r="AM75" s="9"/>
      <c r="AO75" s="9"/>
      <c r="AP75" s="9"/>
      <c r="AR75" s="9"/>
      <c r="AS75" s="11"/>
      <c r="AT75" s="11"/>
      <c r="AU75" s="11"/>
      <c r="AV75" s="9"/>
      <c r="AW75" s="9"/>
      <c r="AY75">
        <v>10</v>
      </c>
      <c r="AZ75">
        <v>46581.63</v>
      </c>
      <c r="BA75" s="9" t="s">
        <v>79</v>
      </c>
      <c r="BB75">
        <v>5</v>
      </c>
      <c r="BC75" s="9" t="s">
        <v>282</v>
      </c>
      <c r="BD75" s="9" t="s">
        <v>290</v>
      </c>
      <c r="BE75">
        <v>0</v>
      </c>
      <c r="BF75" s="9"/>
      <c r="BG75" s="9" t="s">
        <v>122</v>
      </c>
      <c r="BH75">
        <v>29000</v>
      </c>
      <c r="BI75" s="9" t="s">
        <v>285</v>
      </c>
      <c r="BJ75">
        <v>24</v>
      </c>
      <c r="BK75">
        <v>46581.63</v>
      </c>
      <c r="BL75">
        <v>46581.63</v>
      </c>
    </row>
    <row r="76" spans="1:64" x14ac:dyDescent="0.35">
      <c r="A76" s="9" t="s">
        <v>72</v>
      </c>
      <c r="B76" s="9" t="s">
        <v>73</v>
      </c>
      <c r="C76" s="9" t="s">
        <v>74</v>
      </c>
      <c r="D76">
        <v>1</v>
      </c>
      <c r="E76">
        <v>1</v>
      </c>
      <c r="F76" s="10">
        <v>43256.506377314814</v>
      </c>
      <c r="G76" s="11">
        <v>43252</v>
      </c>
      <c r="H76" s="11">
        <v>43281</v>
      </c>
      <c r="I76" s="9" t="s">
        <v>75</v>
      </c>
      <c r="J76">
        <v>1234</v>
      </c>
      <c r="K76">
        <v>7773331122</v>
      </c>
      <c r="L76" s="9" t="s">
        <v>76</v>
      </c>
      <c r="M76" s="9" t="s">
        <v>77</v>
      </c>
      <c r="N76" s="9" t="s">
        <v>78</v>
      </c>
      <c r="O76" s="9" t="s">
        <v>78</v>
      </c>
      <c r="P76" s="9" t="s">
        <v>78</v>
      </c>
      <c r="Q76" s="9" t="s">
        <v>78</v>
      </c>
      <c r="R76" s="9" t="s">
        <v>78</v>
      </c>
      <c r="S76" s="9" t="s">
        <v>78</v>
      </c>
      <c r="T76" s="9" t="s">
        <v>78</v>
      </c>
      <c r="U76" s="9"/>
      <c r="V76" s="9"/>
      <c r="W76" s="9"/>
      <c r="X76" s="9"/>
      <c r="Z76" s="9"/>
      <c r="AB76" s="9"/>
      <c r="AC76" s="9"/>
      <c r="AD76" s="9"/>
      <c r="AM76" s="9"/>
      <c r="AO76" s="9"/>
      <c r="AP76" s="9"/>
      <c r="AR76" s="9"/>
      <c r="AS76" s="11"/>
      <c r="AT76" s="11"/>
      <c r="AU76" s="11"/>
      <c r="AV76" s="9"/>
      <c r="AW76" s="9"/>
      <c r="AY76">
        <v>10</v>
      </c>
      <c r="AZ76">
        <v>46581.63</v>
      </c>
      <c r="BA76" s="9" t="s">
        <v>79</v>
      </c>
      <c r="BB76">
        <v>6</v>
      </c>
      <c r="BC76" s="9" t="s">
        <v>282</v>
      </c>
      <c r="BD76" s="9" t="s">
        <v>290</v>
      </c>
      <c r="BE76">
        <v>0</v>
      </c>
      <c r="BF76" s="9"/>
      <c r="BG76" s="9" t="s">
        <v>99</v>
      </c>
      <c r="BH76">
        <v>6670</v>
      </c>
      <c r="BI76" s="9" t="s">
        <v>285</v>
      </c>
      <c r="BJ76">
        <v>24</v>
      </c>
      <c r="BK76">
        <v>46581.63</v>
      </c>
      <c r="BL76">
        <v>46581.63</v>
      </c>
    </row>
    <row r="77" spans="1:64" x14ac:dyDescent="0.35">
      <c r="A77" s="9" t="s">
        <v>72</v>
      </c>
      <c r="B77" s="9" t="s">
        <v>73</v>
      </c>
      <c r="C77" s="9" t="s">
        <v>74</v>
      </c>
      <c r="D77">
        <v>1</v>
      </c>
      <c r="E77">
        <v>1</v>
      </c>
      <c r="F77" s="10">
        <v>43256.506377314814</v>
      </c>
      <c r="G77" s="11">
        <v>43252</v>
      </c>
      <c r="H77" s="11">
        <v>43281</v>
      </c>
      <c r="I77" s="9" t="s">
        <v>75</v>
      </c>
      <c r="J77">
        <v>1234</v>
      </c>
      <c r="K77">
        <v>7773331122</v>
      </c>
      <c r="L77" s="9" t="s">
        <v>76</v>
      </c>
      <c r="M77" s="9" t="s">
        <v>77</v>
      </c>
      <c r="N77" s="9" t="s">
        <v>78</v>
      </c>
      <c r="O77" s="9" t="s">
        <v>78</v>
      </c>
      <c r="P77" s="9" t="s">
        <v>78</v>
      </c>
      <c r="Q77" s="9" t="s">
        <v>78</v>
      </c>
      <c r="R77" s="9" t="s">
        <v>78</v>
      </c>
      <c r="S77" s="9" t="s">
        <v>78</v>
      </c>
      <c r="T77" s="9" t="s">
        <v>78</v>
      </c>
      <c r="U77" s="9"/>
      <c r="V77" s="9"/>
      <c r="W77" s="9"/>
      <c r="X77" s="9"/>
      <c r="Z77" s="9"/>
      <c r="AB77" s="9"/>
      <c r="AC77" s="9"/>
      <c r="AD77" s="9"/>
      <c r="AM77" s="9"/>
      <c r="AO77" s="9"/>
      <c r="AP77" s="9"/>
      <c r="AR77" s="9"/>
      <c r="AS77" s="11"/>
      <c r="AT77" s="11"/>
      <c r="AU77" s="11"/>
      <c r="AV77" s="9"/>
      <c r="AW77" s="9"/>
      <c r="AY77">
        <v>10</v>
      </c>
      <c r="AZ77">
        <v>46581.63</v>
      </c>
      <c r="BA77" s="9" t="s">
        <v>79</v>
      </c>
      <c r="BB77">
        <v>7</v>
      </c>
      <c r="BC77" s="9" t="s">
        <v>281</v>
      </c>
      <c r="BD77" s="9" t="s">
        <v>107</v>
      </c>
      <c r="BE77">
        <v>1017.63</v>
      </c>
      <c r="BF77" s="9" t="s">
        <v>284</v>
      </c>
      <c r="BG77" s="9" t="s">
        <v>290</v>
      </c>
      <c r="BH77">
        <v>0</v>
      </c>
      <c r="BI77" s="9"/>
      <c r="BJ77">
        <v>24</v>
      </c>
      <c r="BK77">
        <v>46581.63</v>
      </c>
      <c r="BL77">
        <v>46581.63</v>
      </c>
    </row>
    <row r="78" spans="1:64" x14ac:dyDescent="0.35">
      <c r="A78" s="9" t="s">
        <v>72</v>
      </c>
      <c r="B78" s="9" t="s">
        <v>73</v>
      </c>
      <c r="C78" s="9" t="s">
        <v>74</v>
      </c>
      <c r="D78">
        <v>1</v>
      </c>
      <c r="E78">
        <v>1</v>
      </c>
      <c r="F78" s="10">
        <v>43256.506377314814</v>
      </c>
      <c r="G78" s="11">
        <v>43252</v>
      </c>
      <c r="H78" s="11">
        <v>43281</v>
      </c>
      <c r="I78" s="9" t="s">
        <v>75</v>
      </c>
      <c r="J78">
        <v>1234</v>
      </c>
      <c r="K78">
        <v>7773331122</v>
      </c>
      <c r="L78" s="9" t="s">
        <v>76</v>
      </c>
      <c r="M78" s="9" t="s">
        <v>77</v>
      </c>
      <c r="N78" s="9" t="s">
        <v>78</v>
      </c>
      <c r="O78" s="9" t="s">
        <v>78</v>
      </c>
      <c r="P78" s="9" t="s">
        <v>78</v>
      </c>
      <c r="Q78" s="9" t="s">
        <v>78</v>
      </c>
      <c r="R78" s="9" t="s">
        <v>78</v>
      </c>
      <c r="S78" s="9" t="s">
        <v>78</v>
      </c>
      <c r="T78" s="9" t="s">
        <v>78</v>
      </c>
      <c r="U78" s="9"/>
      <c r="V78" s="9"/>
      <c r="W78" s="9"/>
      <c r="X78" s="9"/>
      <c r="Z78" s="9"/>
      <c r="AB78" s="9"/>
      <c r="AC78" s="9"/>
      <c r="AD78" s="9"/>
      <c r="AM78" s="9"/>
      <c r="AO78" s="9"/>
      <c r="AP78" s="9"/>
      <c r="AR78" s="9"/>
      <c r="AS78" s="11"/>
      <c r="AT78" s="11"/>
      <c r="AU78" s="11"/>
      <c r="AV78" s="9"/>
      <c r="AW78" s="9"/>
      <c r="AY78">
        <v>10</v>
      </c>
      <c r="AZ78">
        <v>46581.63</v>
      </c>
      <c r="BA78" s="9" t="s">
        <v>79</v>
      </c>
      <c r="BB78">
        <v>8</v>
      </c>
      <c r="BC78" s="9" t="s">
        <v>281</v>
      </c>
      <c r="BD78" s="9" t="s">
        <v>290</v>
      </c>
      <c r="BE78">
        <v>0</v>
      </c>
      <c r="BF78" s="9"/>
      <c r="BG78" s="9" t="s">
        <v>104</v>
      </c>
      <c r="BH78">
        <v>1017.63</v>
      </c>
      <c r="BI78" s="9" t="s">
        <v>284</v>
      </c>
      <c r="BJ78">
        <v>24</v>
      </c>
      <c r="BK78">
        <v>46581.63</v>
      </c>
      <c r="BL78">
        <v>46581.63</v>
      </c>
    </row>
    <row r="79" spans="1:64" x14ac:dyDescent="0.35">
      <c r="A79" s="9" t="s">
        <v>72</v>
      </c>
      <c r="B79" s="9" t="s">
        <v>73</v>
      </c>
      <c r="C79" s="9" t="s">
        <v>74</v>
      </c>
      <c r="D79">
        <v>1</v>
      </c>
      <c r="E79">
        <v>1</v>
      </c>
      <c r="F79" s="10">
        <v>43256.506377314814</v>
      </c>
      <c r="G79" s="11">
        <v>43252</v>
      </c>
      <c r="H79" s="11">
        <v>43281</v>
      </c>
      <c r="I79" s="9" t="s">
        <v>75</v>
      </c>
      <c r="J79">
        <v>1234</v>
      </c>
      <c r="K79">
        <v>7773331122</v>
      </c>
      <c r="L79" s="9" t="s">
        <v>76</v>
      </c>
      <c r="M79" s="9" t="s">
        <v>77</v>
      </c>
      <c r="N79" s="9" t="s">
        <v>78</v>
      </c>
      <c r="O79" s="9" t="s">
        <v>78</v>
      </c>
      <c r="P79" s="9" t="s">
        <v>78</v>
      </c>
      <c r="Q79" s="9" t="s">
        <v>78</v>
      </c>
      <c r="R79" s="9" t="s">
        <v>78</v>
      </c>
      <c r="S79" s="9" t="s">
        <v>78</v>
      </c>
      <c r="T79" s="9" t="s">
        <v>78</v>
      </c>
      <c r="U79" s="9"/>
      <c r="V79" s="9"/>
      <c r="W79" s="9"/>
      <c r="X79" s="9"/>
      <c r="Z79" s="9"/>
      <c r="AB79" s="9"/>
      <c r="AC79" s="9"/>
      <c r="AD79" s="9"/>
      <c r="AM79" s="9"/>
      <c r="AO79" s="9"/>
      <c r="AP79" s="9"/>
      <c r="AR79" s="9"/>
      <c r="AS79" s="11"/>
      <c r="AT79" s="11"/>
      <c r="AU79" s="11"/>
      <c r="AV79" s="9"/>
      <c r="AW79" s="9"/>
      <c r="AY79">
        <v>10</v>
      </c>
      <c r="AZ79">
        <v>46581.63</v>
      </c>
      <c r="BA79" s="9" t="s">
        <v>79</v>
      </c>
      <c r="BB79">
        <v>9</v>
      </c>
      <c r="BC79" s="9" t="s">
        <v>316</v>
      </c>
      <c r="BD79" s="9" t="s">
        <v>108</v>
      </c>
      <c r="BE79">
        <v>1204</v>
      </c>
      <c r="BF79" s="9" t="s">
        <v>322</v>
      </c>
      <c r="BG79" s="9" t="s">
        <v>290</v>
      </c>
      <c r="BH79">
        <v>0</v>
      </c>
      <c r="BI79" s="9"/>
      <c r="BJ79">
        <v>24</v>
      </c>
      <c r="BK79">
        <v>46581.63</v>
      </c>
      <c r="BL79">
        <v>46581.63</v>
      </c>
    </row>
    <row r="80" spans="1:64" x14ac:dyDescent="0.35">
      <c r="A80" s="9" t="s">
        <v>72</v>
      </c>
      <c r="B80" s="9" t="s">
        <v>73</v>
      </c>
      <c r="C80" s="9" t="s">
        <v>74</v>
      </c>
      <c r="D80">
        <v>1</v>
      </c>
      <c r="E80">
        <v>1</v>
      </c>
      <c r="F80" s="10">
        <v>43256.506377314814</v>
      </c>
      <c r="G80" s="11">
        <v>43252</v>
      </c>
      <c r="H80" s="11">
        <v>43281</v>
      </c>
      <c r="I80" s="9" t="s">
        <v>75</v>
      </c>
      <c r="J80">
        <v>1234</v>
      </c>
      <c r="K80">
        <v>7773331122</v>
      </c>
      <c r="L80" s="9" t="s">
        <v>76</v>
      </c>
      <c r="M80" s="9" t="s">
        <v>77</v>
      </c>
      <c r="N80" s="9" t="s">
        <v>78</v>
      </c>
      <c r="O80" s="9" t="s">
        <v>78</v>
      </c>
      <c r="P80" s="9" t="s">
        <v>78</v>
      </c>
      <c r="Q80" s="9" t="s">
        <v>78</v>
      </c>
      <c r="R80" s="9" t="s">
        <v>78</v>
      </c>
      <c r="S80" s="9" t="s">
        <v>78</v>
      </c>
      <c r="T80" s="9" t="s">
        <v>78</v>
      </c>
      <c r="U80" s="9"/>
      <c r="V80" s="9"/>
      <c r="W80" s="9"/>
      <c r="X80" s="9"/>
      <c r="Z80" s="9"/>
      <c r="AB80" s="9"/>
      <c r="AC80" s="9"/>
      <c r="AD80" s="9"/>
      <c r="AM80" s="9"/>
      <c r="AO80" s="9"/>
      <c r="AP80" s="9"/>
      <c r="AR80" s="9"/>
      <c r="AS80" s="11"/>
      <c r="AT80" s="11"/>
      <c r="AU80" s="11"/>
      <c r="AV80" s="9"/>
      <c r="AW80" s="9"/>
      <c r="AY80">
        <v>10</v>
      </c>
      <c r="AZ80">
        <v>46581.63</v>
      </c>
      <c r="BA80" s="9" t="s">
        <v>79</v>
      </c>
      <c r="BB80">
        <v>10</v>
      </c>
      <c r="BC80" s="9" t="s">
        <v>316</v>
      </c>
      <c r="BD80" s="9" t="s">
        <v>290</v>
      </c>
      <c r="BE80">
        <v>0</v>
      </c>
      <c r="BF80" s="9"/>
      <c r="BG80" s="9" t="s">
        <v>83</v>
      </c>
      <c r="BH80">
        <v>1204</v>
      </c>
      <c r="BI80" s="9" t="s">
        <v>322</v>
      </c>
      <c r="BJ80">
        <v>24</v>
      </c>
      <c r="BK80">
        <v>46581.63</v>
      </c>
      <c r="BL80">
        <v>46581.63</v>
      </c>
    </row>
    <row r="81" spans="1:64" x14ac:dyDescent="0.35">
      <c r="A81" s="9" t="s">
        <v>72</v>
      </c>
      <c r="B81" s="9" t="s">
        <v>73</v>
      </c>
      <c r="C81" s="9" t="s">
        <v>74</v>
      </c>
      <c r="D81">
        <v>1</v>
      </c>
      <c r="E81">
        <v>1</v>
      </c>
      <c r="F81" s="10">
        <v>43256.506377314814</v>
      </c>
      <c r="G81" s="11">
        <v>43252</v>
      </c>
      <c r="H81" s="11">
        <v>43281</v>
      </c>
      <c r="I81" s="9" t="s">
        <v>75</v>
      </c>
      <c r="J81">
        <v>1234</v>
      </c>
      <c r="K81">
        <v>7773331122</v>
      </c>
      <c r="L81" s="9" t="s">
        <v>76</v>
      </c>
      <c r="M81" s="9" t="s">
        <v>77</v>
      </c>
      <c r="N81" s="9" t="s">
        <v>78</v>
      </c>
      <c r="O81" s="9" t="s">
        <v>78</v>
      </c>
      <c r="P81" s="9" t="s">
        <v>78</v>
      </c>
      <c r="Q81" s="9" t="s">
        <v>78</v>
      </c>
      <c r="R81" s="9" t="s">
        <v>78</v>
      </c>
      <c r="S81" s="9" t="s">
        <v>78</v>
      </c>
      <c r="T81" s="9" t="s">
        <v>78</v>
      </c>
      <c r="U81" s="9"/>
      <c r="V81" s="9"/>
      <c r="W81" s="9"/>
      <c r="X81" s="9"/>
      <c r="Z81" s="9"/>
      <c r="AB81" s="9"/>
      <c r="AC81" s="9"/>
      <c r="AD81" s="9"/>
      <c r="AM81" s="9"/>
      <c r="AO81" s="9"/>
      <c r="AP81" s="9"/>
      <c r="AR81" s="9"/>
      <c r="AS81" s="11"/>
      <c r="AT81" s="11"/>
      <c r="AU81" s="11"/>
      <c r="AV81" s="9"/>
      <c r="AW81" s="9"/>
      <c r="AY81">
        <v>10</v>
      </c>
      <c r="AZ81">
        <v>46581.63</v>
      </c>
      <c r="BA81" s="9" t="s">
        <v>79</v>
      </c>
      <c r="BB81">
        <v>11</v>
      </c>
      <c r="BC81" s="9" t="s">
        <v>317</v>
      </c>
      <c r="BD81" s="9" t="s">
        <v>114</v>
      </c>
      <c r="BE81">
        <v>3200</v>
      </c>
      <c r="BF81" s="9" t="s">
        <v>295</v>
      </c>
      <c r="BG81" s="9" t="s">
        <v>290</v>
      </c>
      <c r="BH81">
        <v>0</v>
      </c>
      <c r="BI81" s="9"/>
      <c r="BJ81">
        <v>24</v>
      </c>
      <c r="BK81">
        <v>46581.63</v>
      </c>
      <c r="BL81">
        <v>46581.63</v>
      </c>
    </row>
    <row r="82" spans="1:64" x14ac:dyDescent="0.35">
      <c r="A82" s="9" t="s">
        <v>72</v>
      </c>
      <c r="B82" s="9" t="s">
        <v>73</v>
      </c>
      <c r="C82" s="9" t="s">
        <v>74</v>
      </c>
      <c r="D82">
        <v>1</v>
      </c>
      <c r="E82">
        <v>1</v>
      </c>
      <c r="F82" s="10">
        <v>43256.506377314814</v>
      </c>
      <c r="G82" s="11">
        <v>43252</v>
      </c>
      <c r="H82" s="11">
        <v>43281</v>
      </c>
      <c r="I82" s="9" t="s">
        <v>75</v>
      </c>
      <c r="J82">
        <v>1234</v>
      </c>
      <c r="K82">
        <v>7773331122</v>
      </c>
      <c r="L82" s="9" t="s">
        <v>76</v>
      </c>
      <c r="M82" s="9" t="s">
        <v>77</v>
      </c>
      <c r="N82" s="9" t="s">
        <v>78</v>
      </c>
      <c r="O82" s="9" t="s">
        <v>78</v>
      </c>
      <c r="P82" s="9" t="s">
        <v>78</v>
      </c>
      <c r="Q82" s="9" t="s">
        <v>78</v>
      </c>
      <c r="R82" s="9" t="s">
        <v>78</v>
      </c>
      <c r="S82" s="9" t="s">
        <v>78</v>
      </c>
      <c r="T82" s="9" t="s">
        <v>78</v>
      </c>
      <c r="U82" s="9"/>
      <c r="V82" s="9"/>
      <c r="W82" s="9"/>
      <c r="X82" s="9"/>
      <c r="Z82" s="9"/>
      <c r="AB82" s="9"/>
      <c r="AC82" s="9"/>
      <c r="AD82" s="9"/>
      <c r="AM82" s="9"/>
      <c r="AO82" s="9"/>
      <c r="AP82" s="9"/>
      <c r="AR82" s="9"/>
      <c r="AS82" s="11"/>
      <c r="AT82" s="11"/>
      <c r="AU82" s="11"/>
      <c r="AV82" s="9"/>
      <c r="AW82" s="9"/>
      <c r="AY82">
        <v>10</v>
      </c>
      <c r="AZ82">
        <v>46581.63</v>
      </c>
      <c r="BA82" s="9" t="s">
        <v>79</v>
      </c>
      <c r="BB82">
        <v>12</v>
      </c>
      <c r="BC82" s="9" t="s">
        <v>317</v>
      </c>
      <c r="BD82" s="9" t="s">
        <v>290</v>
      </c>
      <c r="BE82">
        <v>0</v>
      </c>
      <c r="BF82" s="9"/>
      <c r="BG82" s="9" t="s">
        <v>102</v>
      </c>
      <c r="BH82">
        <v>3200</v>
      </c>
      <c r="BI82" s="9" t="s">
        <v>295</v>
      </c>
      <c r="BJ82">
        <v>24</v>
      </c>
      <c r="BK82">
        <v>46581.63</v>
      </c>
      <c r="BL82">
        <v>46581.63</v>
      </c>
    </row>
    <row r="83" spans="1:64" x14ac:dyDescent="0.35">
      <c r="A83" s="9" t="s">
        <v>72</v>
      </c>
      <c r="B83" s="9" t="s">
        <v>73</v>
      </c>
      <c r="C83" s="9" t="s">
        <v>74</v>
      </c>
      <c r="D83">
        <v>1</v>
      </c>
      <c r="E83">
        <v>1</v>
      </c>
      <c r="F83" s="10">
        <v>43256.506377314814</v>
      </c>
      <c r="G83" s="11">
        <v>43252</v>
      </c>
      <c r="H83" s="11">
        <v>43281</v>
      </c>
      <c r="I83" s="9" t="s">
        <v>75</v>
      </c>
      <c r="J83">
        <v>1234</v>
      </c>
      <c r="K83">
        <v>7773331122</v>
      </c>
      <c r="L83" s="9" t="s">
        <v>76</v>
      </c>
      <c r="M83" s="9" t="s">
        <v>77</v>
      </c>
      <c r="N83" s="9" t="s">
        <v>78</v>
      </c>
      <c r="O83" s="9" t="s">
        <v>78</v>
      </c>
      <c r="P83" s="9" t="s">
        <v>78</v>
      </c>
      <c r="Q83" s="9" t="s">
        <v>78</v>
      </c>
      <c r="R83" s="9" t="s">
        <v>78</v>
      </c>
      <c r="S83" s="9" t="s">
        <v>78</v>
      </c>
      <c r="T83" s="9" t="s">
        <v>78</v>
      </c>
      <c r="U83" s="9"/>
      <c r="V83" s="9"/>
      <c r="W83" s="9"/>
      <c r="X83" s="9"/>
      <c r="Z83" s="9"/>
      <c r="AB83" s="9"/>
      <c r="AC83" s="9"/>
      <c r="AD83" s="9"/>
      <c r="AM83" s="9"/>
      <c r="AO83" s="9"/>
      <c r="AP83" s="9"/>
      <c r="AR83" s="9"/>
      <c r="AS83" s="11"/>
      <c r="AT83" s="11"/>
      <c r="AU83" s="11"/>
      <c r="AV83" s="9"/>
      <c r="AW83" s="9"/>
      <c r="AY83">
        <v>10</v>
      </c>
      <c r="AZ83">
        <v>46581.63</v>
      </c>
      <c r="BA83" s="9" t="s">
        <v>79</v>
      </c>
      <c r="BB83">
        <v>13</v>
      </c>
      <c r="BC83" s="9" t="s">
        <v>318</v>
      </c>
      <c r="BD83" s="9" t="s">
        <v>115</v>
      </c>
      <c r="BE83">
        <v>812</v>
      </c>
      <c r="BF83" s="9" t="s">
        <v>326</v>
      </c>
      <c r="BG83" s="9" t="s">
        <v>290</v>
      </c>
      <c r="BH83">
        <v>0</v>
      </c>
      <c r="BI83" s="9"/>
      <c r="BJ83">
        <v>24</v>
      </c>
      <c r="BK83">
        <v>46581.63</v>
      </c>
      <c r="BL83">
        <v>46581.63</v>
      </c>
    </row>
    <row r="84" spans="1:64" x14ac:dyDescent="0.35">
      <c r="A84" s="9" t="s">
        <v>72</v>
      </c>
      <c r="B84" s="9" t="s">
        <v>73</v>
      </c>
      <c r="C84" s="9" t="s">
        <v>74</v>
      </c>
      <c r="D84">
        <v>1</v>
      </c>
      <c r="E84">
        <v>1</v>
      </c>
      <c r="F84" s="10">
        <v>43256.506377314814</v>
      </c>
      <c r="G84" s="11">
        <v>43252</v>
      </c>
      <c r="H84" s="11">
        <v>43281</v>
      </c>
      <c r="I84" s="9" t="s">
        <v>75</v>
      </c>
      <c r="J84">
        <v>1234</v>
      </c>
      <c r="K84">
        <v>7773331122</v>
      </c>
      <c r="L84" s="9" t="s">
        <v>76</v>
      </c>
      <c r="M84" s="9" t="s">
        <v>77</v>
      </c>
      <c r="N84" s="9" t="s">
        <v>78</v>
      </c>
      <c r="O84" s="9" t="s">
        <v>78</v>
      </c>
      <c r="P84" s="9" t="s">
        <v>78</v>
      </c>
      <c r="Q84" s="9" t="s">
        <v>78</v>
      </c>
      <c r="R84" s="9" t="s">
        <v>78</v>
      </c>
      <c r="S84" s="9" t="s">
        <v>78</v>
      </c>
      <c r="T84" s="9" t="s">
        <v>78</v>
      </c>
      <c r="U84" s="9"/>
      <c r="V84" s="9"/>
      <c r="W84" s="9"/>
      <c r="X84" s="9"/>
      <c r="Z84" s="9"/>
      <c r="AB84" s="9"/>
      <c r="AC84" s="9"/>
      <c r="AD84" s="9"/>
      <c r="AM84" s="9"/>
      <c r="AO84" s="9"/>
      <c r="AP84" s="9"/>
      <c r="AR84" s="9"/>
      <c r="AS84" s="11"/>
      <c r="AT84" s="11"/>
      <c r="AU84" s="11"/>
      <c r="AV84" s="9"/>
      <c r="AW84" s="9"/>
      <c r="AY84">
        <v>10</v>
      </c>
      <c r="AZ84">
        <v>46581.63</v>
      </c>
      <c r="BA84" s="9" t="s">
        <v>79</v>
      </c>
      <c r="BB84">
        <v>14</v>
      </c>
      <c r="BC84" s="9" t="s">
        <v>318</v>
      </c>
      <c r="BD84" s="9" t="s">
        <v>290</v>
      </c>
      <c r="BE84">
        <v>0</v>
      </c>
      <c r="BF84" s="9"/>
      <c r="BG84" s="9" t="s">
        <v>98</v>
      </c>
      <c r="BH84">
        <v>812</v>
      </c>
      <c r="BI84" s="9" t="s">
        <v>326</v>
      </c>
      <c r="BJ84">
        <v>24</v>
      </c>
      <c r="BK84">
        <v>46581.63</v>
      </c>
      <c r="BL84">
        <v>46581.63</v>
      </c>
    </row>
    <row r="85" spans="1:64" x14ac:dyDescent="0.35">
      <c r="A85" s="9" t="s">
        <v>72</v>
      </c>
      <c r="B85" s="9" t="s">
        <v>73</v>
      </c>
      <c r="C85" s="9" t="s">
        <v>74</v>
      </c>
      <c r="D85">
        <v>1</v>
      </c>
      <c r="E85">
        <v>1</v>
      </c>
      <c r="F85" s="10">
        <v>43256.506377314814</v>
      </c>
      <c r="G85" s="11">
        <v>43252</v>
      </c>
      <c r="H85" s="11">
        <v>43281</v>
      </c>
      <c r="I85" s="9" t="s">
        <v>75</v>
      </c>
      <c r="J85">
        <v>1234</v>
      </c>
      <c r="K85">
        <v>7773331122</v>
      </c>
      <c r="L85" s="9" t="s">
        <v>76</v>
      </c>
      <c r="M85" s="9" t="s">
        <v>77</v>
      </c>
      <c r="N85" s="9" t="s">
        <v>78</v>
      </c>
      <c r="O85" s="9" t="s">
        <v>78</v>
      </c>
      <c r="P85" s="9" t="s">
        <v>78</v>
      </c>
      <c r="Q85" s="9" t="s">
        <v>78</v>
      </c>
      <c r="R85" s="9" t="s">
        <v>78</v>
      </c>
      <c r="S85" s="9" t="s">
        <v>78</v>
      </c>
      <c r="T85" s="9" t="s">
        <v>78</v>
      </c>
      <c r="U85" s="9"/>
      <c r="V85" s="9"/>
      <c r="W85" s="9"/>
      <c r="X85" s="9"/>
      <c r="Z85" s="9"/>
      <c r="AB85" s="9"/>
      <c r="AC85" s="9"/>
      <c r="AD85" s="9"/>
      <c r="AM85" s="9"/>
      <c r="AO85" s="9"/>
      <c r="AP85" s="9"/>
      <c r="AR85" s="9"/>
      <c r="AS85" s="11"/>
      <c r="AT85" s="11"/>
      <c r="AU85" s="11"/>
      <c r="AV85" s="9"/>
      <c r="AW85" s="9"/>
      <c r="AY85">
        <v>10</v>
      </c>
      <c r="AZ85">
        <v>46581.63</v>
      </c>
      <c r="BA85" s="9" t="s">
        <v>79</v>
      </c>
      <c r="BB85">
        <v>15</v>
      </c>
      <c r="BC85" s="9" t="s">
        <v>320</v>
      </c>
      <c r="BD85" s="9" t="s">
        <v>116</v>
      </c>
      <c r="BE85">
        <v>270</v>
      </c>
      <c r="BF85" s="9" t="s">
        <v>324</v>
      </c>
      <c r="BG85" s="9" t="s">
        <v>290</v>
      </c>
      <c r="BH85">
        <v>0</v>
      </c>
      <c r="BI85" s="9"/>
      <c r="BJ85">
        <v>24</v>
      </c>
      <c r="BK85">
        <v>46581.63</v>
      </c>
      <c r="BL85">
        <v>46581.63</v>
      </c>
    </row>
    <row r="86" spans="1:64" x14ac:dyDescent="0.35">
      <c r="A86" s="9" t="s">
        <v>72</v>
      </c>
      <c r="B86" s="9" t="s">
        <v>73</v>
      </c>
      <c r="C86" s="9" t="s">
        <v>74</v>
      </c>
      <c r="D86">
        <v>1</v>
      </c>
      <c r="E86">
        <v>1</v>
      </c>
      <c r="F86" s="10">
        <v>43256.506377314814</v>
      </c>
      <c r="G86" s="11">
        <v>43252</v>
      </c>
      <c r="H86" s="11">
        <v>43281</v>
      </c>
      <c r="I86" s="9" t="s">
        <v>75</v>
      </c>
      <c r="J86">
        <v>1234</v>
      </c>
      <c r="K86">
        <v>7773331122</v>
      </c>
      <c r="L86" s="9" t="s">
        <v>76</v>
      </c>
      <c r="M86" s="9" t="s">
        <v>77</v>
      </c>
      <c r="N86" s="9" t="s">
        <v>78</v>
      </c>
      <c r="O86" s="9" t="s">
        <v>78</v>
      </c>
      <c r="P86" s="9" t="s">
        <v>78</v>
      </c>
      <c r="Q86" s="9" t="s">
        <v>78</v>
      </c>
      <c r="R86" s="9" t="s">
        <v>78</v>
      </c>
      <c r="S86" s="9" t="s">
        <v>78</v>
      </c>
      <c r="T86" s="9" t="s">
        <v>78</v>
      </c>
      <c r="U86" s="9"/>
      <c r="V86" s="9"/>
      <c r="W86" s="9"/>
      <c r="X86" s="9"/>
      <c r="Z86" s="9"/>
      <c r="AB86" s="9"/>
      <c r="AC86" s="9"/>
      <c r="AD86" s="9"/>
      <c r="AM86" s="9"/>
      <c r="AO86" s="9"/>
      <c r="AP86" s="9"/>
      <c r="AR86" s="9"/>
      <c r="AS86" s="11"/>
      <c r="AT86" s="11"/>
      <c r="AU86" s="11"/>
      <c r="AV86" s="9"/>
      <c r="AW86" s="9"/>
      <c r="AY86">
        <v>10</v>
      </c>
      <c r="AZ86">
        <v>46581.63</v>
      </c>
      <c r="BA86" s="9" t="s">
        <v>79</v>
      </c>
      <c r="BB86">
        <v>16</v>
      </c>
      <c r="BC86" s="9" t="s">
        <v>320</v>
      </c>
      <c r="BD86" s="9" t="s">
        <v>290</v>
      </c>
      <c r="BE86">
        <v>0</v>
      </c>
      <c r="BF86" s="9"/>
      <c r="BG86" s="9" t="s">
        <v>103</v>
      </c>
      <c r="BH86">
        <v>270</v>
      </c>
      <c r="BI86" s="9" t="s">
        <v>324</v>
      </c>
      <c r="BJ86">
        <v>24</v>
      </c>
      <c r="BK86">
        <v>46581.63</v>
      </c>
      <c r="BL86">
        <v>46581.63</v>
      </c>
    </row>
    <row r="87" spans="1:64" x14ac:dyDescent="0.35">
      <c r="A87" s="9" t="s">
        <v>72</v>
      </c>
      <c r="B87" s="9" t="s">
        <v>73</v>
      </c>
      <c r="C87" s="9" t="s">
        <v>74</v>
      </c>
      <c r="D87">
        <v>1</v>
      </c>
      <c r="E87">
        <v>1</v>
      </c>
      <c r="F87" s="10">
        <v>43256.506377314814</v>
      </c>
      <c r="G87" s="11">
        <v>43252</v>
      </c>
      <c r="H87" s="11">
        <v>43281</v>
      </c>
      <c r="I87" s="9" t="s">
        <v>75</v>
      </c>
      <c r="J87">
        <v>1234</v>
      </c>
      <c r="K87">
        <v>7773331122</v>
      </c>
      <c r="L87" s="9" t="s">
        <v>76</v>
      </c>
      <c r="M87" s="9" t="s">
        <v>77</v>
      </c>
      <c r="N87" s="9" t="s">
        <v>78</v>
      </c>
      <c r="O87" s="9" t="s">
        <v>78</v>
      </c>
      <c r="P87" s="9" t="s">
        <v>78</v>
      </c>
      <c r="Q87" s="9" t="s">
        <v>78</v>
      </c>
      <c r="R87" s="9" t="s">
        <v>78</v>
      </c>
      <c r="S87" s="9" t="s">
        <v>78</v>
      </c>
      <c r="T87" s="9" t="s">
        <v>78</v>
      </c>
      <c r="U87" s="9"/>
      <c r="V87" s="9"/>
      <c r="W87" s="9"/>
      <c r="X87" s="9"/>
      <c r="Z87" s="9"/>
      <c r="AB87" s="9"/>
      <c r="AC87" s="9"/>
      <c r="AD87" s="9"/>
      <c r="AM87" s="9"/>
      <c r="AO87" s="9"/>
      <c r="AP87" s="9"/>
      <c r="AR87" s="9"/>
      <c r="AS87" s="11"/>
      <c r="AT87" s="11"/>
      <c r="AU87" s="11"/>
      <c r="AV87" s="9"/>
      <c r="AW87" s="9"/>
      <c r="AY87">
        <v>10</v>
      </c>
      <c r="AZ87">
        <v>46581.63</v>
      </c>
      <c r="BA87" s="9" t="s">
        <v>79</v>
      </c>
      <c r="BB87">
        <v>17</v>
      </c>
      <c r="BC87" s="9" t="s">
        <v>321</v>
      </c>
      <c r="BD87" s="9" t="s">
        <v>117</v>
      </c>
      <c r="BE87">
        <v>103</v>
      </c>
      <c r="BF87" s="9" t="s">
        <v>325</v>
      </c>
      <c r="BG87" s="9" t="s">
        <v>290</v>
      </c>
      <c r="BH87">
        <v>0</v>
      </c>
      <c r="BI87" s="9"/>
      <c r="BJ87">
        <v>24</v>
      </c>
      <c r="BK87">
        <v>46581.63</v>
      </c>
      <c r="BL87">
        <v>46581.63</v>
      </c>
    </row>
    <row r="88" spans="1:64" x14ac:dyDescent="0.35">
      <c r="A88" s="9" t="s">
        <v>72</v>
      </c>
      <c r="B88" s="9" t="s">
        <v>73</v>
      </c>
      <c r="C88" s="9" t="s">
        <v>74</v>
      </c>
      <c r="D88">
        <v>1</v>
      </c>
      <c r="E88">
        <v>1</v>
      </c>
      <c r="F88" s="10">
        <v>43256.506377314814</v>
      </c>
      <c r="G88" s="11">
        <v>43252</v>
      </c>
      <c r="H88" s="11">
        <v>43281</v>
      </c>
      <c r="I88" s="9" t="s">
        <v>75</v>
      </c>
      <c r="J88">
        <v>1234</v>
      </c>
      <c r="K88">
        <v>7773331122</v>
      </c>
      <c r="L88" s="9" t="s">
        <v>76</v>
      </c>
      <c r="M88" s="9" t="s">
        <v>77</v>
      </c>
      <c r="N88" s="9" t="s">
        <v>78</v>
      </c>
      <c r="O88" s="9" t="s">
        <v>78</v>
      </c>
      <c r="P88" s="9" t="s">
        <v>78</v>
      </c>
      <c r="Q88" s="9" t="s">
        <v>78</v>
      </c>
      <c r="R88" s="9" t="s">
        <v>78</v>
      </c>
      <c r="S88" s="9" t="s">
        <v>78</v>
      </c>
      <c r="T88" s="9" t="s">
        <v>78</v>
      </c>
      <c r="U88" s="9"/>
      <c r="V88" s="9"/>
      <c r="W88" s="9"/>
      <c r="X88" s="9"/>
      <c r="Z88" s="9"/>
      <c r="AB88" s="9"/>
      <c r="AC88" s="9"/>
      <c r="AD88" s="9"/>
      <c r="AM88" s="9"/>
      <c r="AO88" s="9"/>
      <c r="AP88" s="9"/>
      <c r="AR88" s="9"/>
      <c r="AS88" s="11"/>
      <c r="AT88" s="11"/>
      <c r="AU88" s="11"/>
      <c r="AV88" s="9"/>
      <c r="AW88" s="9"/>
      <c r="AY88">
        <v>10</v>
      </c>
      <c r="AZ88">
        <v>46581.63</v>
      </c>
      <c r="BA88" s="9" t="s">
        <v>79</v>
      </c>
      <c r="BB88">
        <v>18</v>
      </c>
      <c r="BC88" s="9" t="s">
        <v>321</v>
      </c>
      <c r="BD88" s="9" t="s">
        <v>290</v>
      </c>
      <c r="BE88">
        <v>0</v>
      </c>
      <c r="BF88" s="9"/>
      <c r="BG88" s="9" t="s">
        <v>120</v>
      </c>
      <c r="BH88">
        <v>103</v>
      </c>
      <c r="BI88" s="9" t="s">
        <v>325</v>
      </c>
      <c r="BJ88">
        <v>24</v>
      </c>
      <c r="BK88">
        <v>46581.63</v>
      </c>
      <c r="BL88">
        <v>46581.63</v>
      </c>
    </row>
    <row r="89" spans="1:64" x14ac:dyDescent="0.35">
      <c r="A89" s="9" t="s">
        <v>72</v>
      </c>
      <c r="B89" s="9" t="s">
        <v>73</v>
      </c>
      <c r="C89" s="9" t="s">
        <v>74</v>
      </c>
      <c r="D89">
        <v>1</v>
      </c>
      <c r="E89">
        <v>1</v>
      </c>
      <c r="F89" s="10">
        <v>43256.506377314814</v>
      </c>
      <c r="G89" s="11">
        <v>43252</v>
      </c>
      <c r="H89" s="11">
        <v>43281</v>
      </c>
      <c r="I89" s="9" t="s">
        <v>75</v>
      </c>
      <c r="J89">
        <v>1234</v>
      </c>
      <c r="K89">
        <v>7773331122</v>
      </c>
      <c r="L89" s="9" t="s">
        <v>76</v>
      </c>
      <c r="M89" s="9" t="s">
        <v>77</v>
      </c>
      <c r="N89" s="9" t="s">
        <v>78</v>
      </c>
      <c r="O89" s="9" t="s">
        <v>78</v>
      </c>
      <c r="P89" s="9" t="s">
        <v>78</v>
      </c>
      <c r="Q89" s="9" t="s">
        <v>78</v>
      </c>
      <c r="R89" s="9" t="s">
        <v>78</v>
      </c>
      <c r="S89" s="9" t="s">
        <v>78</v>
      </c>
      <c r="T89" s="9" t="s">
        <v>78</v>
      </c>
      <c r="U89" s="9"/>
      <c r="V89" s="9"/>
      <c r="W89" s="9"/>
      <c r="X89" s="9"/>
      <c r="Z89" s="9"/>
      <c r="AB89" s="9"/>
      <c r="AC89" s="9"/>
      <c r="AD89" s="9"/>
      <c r="AM89" s="9"/>
      <c r="AO89" s="9"/>
      <c r="AP89" s="9"/>
      <c r="AR89" s="9"/>
      <c r="AS89" s="11"/>
      <c r="AT89" s="11"/>
      <c r="AU89" s="11"/>
      <c r="AV89" s="9"/>
      <c r="AW89" s="9"/>
      <c r="AY89">
        <v>10</v>
      </c>
      <c r="AZ89">
        <v>46581.63</v>
      </c>
      <c r="BA89" s="9" t="s">
        <v>79</v>
      </c>
      <c r="BB89">
        <v>19</v>
      </c>
      <c r="BC89" s="9" t="s">
        <v>315</v>
      </c>
      <c r="BD89" s="9" t="s">
        <v>112</v>
      </c>
      <c r="BE89">
        <v>1230</v>
      </c>
      <c r="BF89" s="9" t="s">
        <v>283</v>
      </c>
      <c r="BG89" s="9" t="s">
        <v>290</v>
      </c>
      <c r="BH89">
        <v>0</v>
      </c>
      <c r="BI89" s="9"/>
      <c r="BJ89">
        <v>24</v>
      </c>
      <c r="BK89">
        <v>46581.63</v>
      </c>
      <c r="BL89">
        <v>46581.63</v>
      </c>
    </row>
    <row r="90" spans="1:64" x14ac:dyDescent="0.35">
      <c r="A90" s="9" t="s">
        <v>72</v>
      </c>
      <c r="B90" s="9" t="s">
        <v>73</v>
      </c>
      <c r="C90" s="9" t="s">
        <v>74</v>
      </c>
      <c r="D90">
        <v>1</v>
      </c>
      <c r="E90">
        <v>1</v>
      </c>
      <c r="F90" s="10">
        <v>43256.506377314814</v>
      </c>
      <c r="G90" s="11">
        <v>43252</v>
      </c>
      <c r="H90" s="11">
        <v>43281</v>
      </c>
      <c r="I90" s="9" t="s">
        <v>75</v>
      </c>
      <c r="J90">
        <v>1234</v>
      </c>
      <c r="K90">
        <v>7773331122</v>
      </c>
      <c r="L90" s="9" t="s">
        <v>76</v>
      </c>
      <c r="M90" s="9" t="s">
        <v>77</v>
      </c>
      <c r="N90" s="9" t="s">
        <v>78</v>
      </c>
      <c r="O90" s="9" t="s">
        <v>78</v>
      </c>
      <c r="P90" s="9" t="s">
        <v>78</v>
      </c>
      <c r="Q90" s="9" t="s">
        <v>78</v>
      </c>
      <c r="R90" s="9" t="s">
        <v>78</v>
      </c>
      <c r="S90" s="9" t="s">
        <v>78</v>
      </c>
      <c r="T90" s="9" t="s">
        <v>78</v>
      </c>
      <c r="U90" s="9"/>
      <c r="V90" s="9"/>
      <c r="W90" s="9"/>
      <c r="X90" s="9"/>
      <c r="Z90" s="9"/>
      <c r="AB90" s="9"/>
      <c r="AC90" s="9"/>
      <c r="AD90" s="9"/>
      <c r="AM90" s="9"/>
      <c r="AO90" s="9"/>
      <c r="AP90" s="9"/>
      <c r="AR90" s="9"/>
      <c r="AS90" s="11"/>
      <c r="AT90" s="11"/>
      <c r="AU90" s="11"/>
      <c r="AV90" s="9"/>
      <c r="AW90" s="9"/>
      <c r="AY90">
        <v>10</v>
      </c>
      <c r="AZ90">
        <v>46581.63</v>
      </c>
      <c r="BA90" s="9" t="s">
        <v>79</v>
      </c>
      <c r="BB90">
        <v>20</v>
      </c>
      <c r="BC90" s="9" t="s">
        <v>315</v>
      </c>
      <c r="BD90" s="9" t="s">
        <v>290</v>
      </c>
      <c r="BE90">
        <v>0</v>
      </c>
      <c r="BF90" s="9"/>
      <c r="BG90" s="9" t="s">
        <v>305</v>
      </c>
      <c r="BH90">
        <v>1512.9</v>
      </c>
      <c r="BI90" s="9" t="s">
        <v>283</v>
      </c>
      <c r="BJ90">
        <v>24</v>
      </c>
      <c r="BK90">
        <v>46581.63</v>
      </c>
      <c r="BL90">
        <v>46581.63</v>
      </c>
    </row>
    <row r="91" spans="1:64" x14ac:dyDescent="0.35">
      <c r="A91" s="9" t="s">
        <v>72</v>
      </c>
      <c r="B91" s="9" t="s">
        <v>73</v>
      </c>
      <c r="C91" s="9" t="s">
        <v>74</v>
      </c>
      <c r="D91">
        <v>1</v>
      </c>
      <c r="E91">
        <v>1</v>
      </c>
      <c r="F91" s="10">
        <v>43256.506377314814</v>
      </c>
      <c r="G91" s="11">
        <v>43252</v>
      </c>
      <c r="H91" s="11">
        <v>43281</v>
      </c>
      <c r="I91" s="9" t="s">
        <v>75</v>
      </c>
      <c r="J91">
        <v>1234</v>
      </c>
      <c r="K91">
        <v>7773331122</v>
      </c>
      <c r="L91" s="9" t="s">
        <v>76</v>
      </c>
      <c r="M91" s="9" t="s">
        <v>77</v>
      </c>
      <c r="N91" s="9" t="s">
        <v>78</v>
      </c>
      <c r="O91" s="9" t="s">
        <v>78</v>
      </c>
      <c r="P91" s="9" t="s">
        <v>78</v>
      </c>
      <c r="Q91" s="9" t="s">
        <v>78</v>
      </c>
      <c r="R91" s="9" t="s">
        <v>78</v>
      </c>
      <c r="S91" s="9" t="s">
        <v>78</v>
      </c>
      <c r="T91" s="9" t="s">
        <v>78</v>
      </c>
      <c r="U91" s="9"/>
      <c r="V91" s="9"/>
      <c r="W91" s="9"/>
      <c r="X91" s="9"/>
      <c r="Z91" s="9"/>
      <c r="AB91" s="9"/>
      <c r="AC91" s="9"/>
      <c r="AD91" s="9"/>
      <c r="AM91" s="9"/>
      <c r="AO91" s="9"/>
      <c r="AP91" s="9"/>
      <c r="AR91" s="9"/>
      <c r="AS91" s="11"/>
      <c r="AT91" s="11"/>
      <c r="AU91" s="11"/>
      <c r="AV91" s="9"/>
      <c r="AW91" s="9"/>
      <c r="AY91">
        <v>10</v>
      </c>
      <c r="AZ91">
        <v>46581.63</v>
      </c>
      <c r="BA91" s="9" t="s">
        <v>79</v>
      </c>
      <c r="BB91">
        <v>21</v>
      </c>
      <c r="BC91" s="9" t="s">
        <v>315</v>
      </c>
      <c r="BD91" s="9" t="s">
        <v>100</v>
      </c>
      <c r="BE91">
        <v>282.89999999999998</v>
      </c>
      <c r="BF91" s="9" t="s">
        <v>283</v>
      </c>
      <c r="BG91" s="9" t="s">
        <v>290</v>
      </c>
      <c r="BH91">
        <v>0</v>
      </c>
      <c r="BI91" s="9"/>
      <c r="BJ91">
        <v>24</v>
      </c>
      <c r="BK91">
        <v>46581.63</v>
      </c>
      <c r="BL91">
        <v>46581.63</v>
      </c>
    </row>
    <row r="92" spans="1:64" x14ac:dyDescent="0.35">
      <c r="A92" s="9" t="s">
        <v>72</v>
      </c>
      <c r="B92" s="9" t="s">
        <v>73</v>
      </c>
      <c r="C92" s="9" t="s">
        <v>74</v>
      </c>
      <c r="D92">
        <v>1</v>
      </c>
      <c r="E92">
        <v>1</v>
      </c>
      <c r="F92" s="10">
        <v>43256.506377314814</v>
      </c>
      <c r="G92" s="11">
        <v>43252</v>
      </c>
      <c r="H92" s="11">
        <v>43281</v>
      </c>
      <c r="I92" s="9" t="s">
        <v>75</v>
      </c>
      <c r="J92">
        <v>1234</v>
      </c>
      <c r="K92">
        <v>7773331122</v>
      </c>
      <c r="L92" s="9" t="s">
        <v>76</v>
      </c>
      <c r="M92" s="9" t="s">
        <v>77</v>
      </c>
      <c r="N92" s="9" t="s">
        <v>78</v>
      </c>
      <c r="O92" s="9" t="s">
        <v>78</v>
      </c>
      <c r="P92" s="9" t="s">
        <v>78</v>
      </c>
      <c r="Q92" s="9" t="s">
        <v>78</v>
      </c>
      <c r="R92" s="9" t="s">
        <v>78</v>
      </c>
      <c r="S92" s="9" t="s">
        <v>78</v>
      </c>
      <c r="T92" s="9" t="s">
        <v>78</v>
      </c>
      <c r="U92" s="9"/>
      <c r="V92" s="9"/>
      <c r="W92" s="9"/>
      <c r="X92" s="9"/>
      <c r="Z92" s="9"/>
      <c r="AB92" s="9"/>
      <c r="AC92" s="9"/>
      <c r="AD92" s="9"/>
      <c r="AM92" s="9"/>
      <c r="AO92" s="9"/>
      <c r="AP92" s="9"/>
      <c r="AR92" s="9"/>
      <c r="AS92" s="11"/>
      <c r="AT92" s="11"/>
      <c r="AU92" s="11"/>
      <c r="AV92" s="9"/>
      <c r="AW92" s="9"/>
      <c r="AY92">
        <v>10</v>
      </c>
      <c r="AZ92">
        <v>46581.63</v>
      </c>
      <c r="BA92" s="9" t="s">
        <v>79</v>
      </c>
      <c r="BB92">
        <v>22</v>
      </c>
      <c r="BC92" s="9" t="s">
        <v>319</v>
      </c>
      <c r="BD92" s="9" t="s">
        <v>307</v>
      </c>
      <c r="BE92">
        <v>170</v>
      </c>
      <c r="BF92" s="9" t="s">
        <v>327</v>
      </c>
      <c r="BG92" s="9" t="s">
        <v>290</v>
      </c>
      <c r="BH92">
        <v>0</v>
      </c>
      <c r="BI92" s="9"/>
      <c r="BJ92">
        <v>24</v>
      </c>
      <c r="BK92">
        <v>46581.63</v>
      </c>
      <c r="BL92">
        <v>46581.63</v>
      </c>
    </row>
    <row r="93" spans="1:64" x14ac:dyDescent="0.35">
      <c r="A93" s="9" t="s">
        <v>72</v>
      </c>
      <c r="B93" s="9" t="s">
        <v>73</v>
      </c>
      <c r="C93" s="9" t="s">
        <v>74</v>
      </c>
      <c r="D93">
        <v>1</v>
      </c>
      <c r="E93">
        <v>1</v>
      </c>
      <c r="F93" s="10">
        <v>43256.506377314814</v>
      </c>
      <c r="G93" s="11">
        <v>43252</v>
      </c>
      <c r="H93" s="11">
        <v>43281</v>
      </c>
      <c r="I93" s="9" t="s">
        <v>75</v>
      </c>
      <c r="J93">
        <v>1234</v>
      </c>
      <c r="K93">
        <v>7773331122</v>
      </c>
      <c r="L93" s="9" t="s">
        <v>76</v>
      </c>
      <c r="M93" s="9" t="s">
        <v>77</v>
      </c>
      <c r="N93" s="9" t="s">
        <v>78</v>
      </c>
      <c r="O93" s="9" t="s">
        <v>78</v>
      </c>
      <c r="P93" s="9" t="s">
        <v>78</v>
      </c>
      <c r="Q93" s="9" t="s">
        <v>78</v>
      </c>
      <c r="R93" s="9" t="s">
        <v>78</v>
      </c>
      <c r="S93" s="9" t="s">
        <v>78</v>
      </c>
      <c r="T93" s="9" t="s">
        <v>78</v>
      </c>
      <c r="U93" s="9"/>
      <c r="V93" s="9"/>
      <c r="W93" s="9"/>
      <c r="X93" s="9"/>
      <c r="Z93" s="9"/>
      <c r="AB93" s="9"/>
      <c r="AC93" s="9"/>
      <c r="AD93" s="9"/>
      <c r="AM93" s="9"/>
      <c r="AO93" s="9"/>
      <c r="AP93" s="9"/>
      <c r="AR93" s="9"/>
      <c r="AS93" s="11"/>
      <c r="AT93" s="11"/>
      <c r="AU93" s="11"/>
      <c r="AV93" s="9"/>
      <c r="AW93" s="9"/>
      <c r="AY93">
        <v>10</v>
      </c>
      <c r="AZ93">
        <v>46581.63</v>
      </c>
      <c r="BA93" s="9" t="s">
        <v>79</v>
      </c>
      <c r="BB93">
        <v>23</v>
      </c>
      <c r="BC93" s="9" t="s">
        <v>319</v>
      </c>
      <c r="BD93" s="9" t="s">
        <v>290</v>
      </c>
      <c r="BE93">
        <v>0</v>
      </c>
      <c r="BF93" s="9"/>
      <c r="BG93" s="9" t="s">
        <v>306</v>
      </c>
      <c r="BH93">
        <v>209.1</v>
      </c>
      <c r="BI93" s="9" t="s">
        <v>327</v>
      </c>
      <c r="BJ93">
        <v>24</v>
      </c>
      <c r="BK93">
        <v>46581.63</v>
      </c>
      <c r="BL93">
        <v>46581.63</v>
      </c>
    </row>
    <row r="94" spans="1:64" x14ac:dyDescent="0.35">
      <c r="A94" s="9" t="s">
        <v>72</v>
      </c>
      <c r="B94" s="9" t="s">
        <v>73</v>
      </c>
      <c r="C94" s="9" t="s">
        <v>74</v>
      </c>
      <c r="D94">
        <v>1</v>
      </c>
      <c r="E94">
        <v>1</v>
      </c>
      <c r="F94" s="10">
        <v>43256.506377314814</v>
      </c>
      <c r="G94" s="11">
        <v>43252</v>
      </c>
      <c r="H94" s="11">
        <v>43281</v>
      </c>
      <c r="I94" s="9" t="s">
        <v>75</v>
      </c>
      <c r="J94">
        <v>1234</v>
      </c>
      <c r="K94">
        <v>7773331122</v>
      </c>
      <c r="L94" s="9" t="s">
        <v>76</v>
      </c>
      <c r="M94" s="9" t="s">
        <v>77</v>
      </c>
      <c r="N94" s="9" t="s">
        <v>78</v>
      </c>
      <c r="O94" s="9" t="s">
        <v>78</v>
      </c>
      <c r="P94" s="9" t="s">
        <v>78</v>
      </c>
      <c r="Q94" s="9" t="s">
        <v>78</v>
      </c>
      <c r="R94" s="9" t="s">
        <v>78</v>
      </c>
      <c r="S94" s="9" t="s">
        <v>78</v>
      </c>
      <c r="T94" s="9" t="s">
        <v>78</v>
      </c>
      <c r="U94" s="9"/>
      <c r="V94" s="9"/>
      <c r="W94" s="9"/>
      <c r="X94" s="9"/>
      <c r="Z94" s="9"/>
      <c r="AB94" s="9"/>
      <c r="AC94" s="9"/>
      <c r="AD94" s="9"/>
      <c r="AM94" s="9"/>
      <c r="AO94" s="9"/>
      <c r="AP94" s="9"/>
      <c r="AR94" s="9"/>
      <c r="AS94" s="11"/>
      <c r="AT94" s="11"/>
      <c r="AU94" s="11"/>
      <c r="AV94" s="9"/>
      <c r="AW94" s="9"/>
      <c r="AY94">
        <v>10</v>
      </c>
      <c r="AZ94">
        <v>46581.63</v>
      </c>
      <c r="BA94" s="9" t="s">
        <v>79</v>
      </c>
      <c r="BB94">
        <v>24</v>
      </c>
      <c r="BC94" s="9" t="s">
        <v>319</v>
      </c>
      <c r="BD94" s="9" t="s">
        <v>100</v>
      </c>
      <c r="BE94">
        <v>39.1</v>
      </c>
      <c r="BF94" s="9" t="s">
        <v>327</v>
      </c>
      <c r="BG94" s="9" t="s">
        <v>290</v>
      </c>
      <c r="BH94">
        <v>0</v>
      </c>
      <c r="BI94" s="9"/>
      <c r="BJ94">
        <v>24</v>
      </c>
      <c r="BK94">
        <v>46581.63</v>
      </c>
      <c r="BL94">
        <v>46581.63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1"/>
  <sheetViews>
    <sheetView topLeftCell="L1" workbookViewId="0">
      <selection activeCell="T15" sqref="T15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3.6328125" bestFit="1" customWidth="1"/>
    <col min="18" max="18" width="17.26953125" bestFit="1" customWidth="1"/>
    <col min="19" max="19" width="17.90625" bestFit="1" customWidth="1"/>
    <col min="20" max="20" width="12.08984375" bestFit="1" customWidth="1"/>
    <col min="21" max="21" width="5.81640625" bestFit="1" customWidth="1"/>
    <col min="22" max="22" width="14.81640625" bestFit="1" customWidth="1"/>
    <col min="23" max="23" width="80.7265625" bestFit="1" customWidth="1"/>
    <col min="24" max="24" width="14.54296875" bestFit="1" customWidth="1"/>
    <col min="25" max="25" width="16.453125" bestFit="1" customWidth="1"/>
    <col min="26" max="26" width="66.36328125" bestFit="1" customWidth="1"/>
    <col min="27" max="27" width="17.36328125" bestFit="1" customWidth="1"/>
    <col min="28" max="28" width="53.453125" bestFit="1" customWidth="1"/>
    <col min="29" max="29" width="20.6328125" bestFit="1" customWidth="1"/>
    <col min="30" max="30" width="59.6328125" bestFit="1" customWidth="1"/>
    <col min="31" max="31" width="25.1796875" bestFit="1" customWidth="1"/>
    <col min="32" max="32" width="21.90625" bestFit="1" customWidth="1"/>
    <col min="33" max="33" width="18.453125" bestFit="1" customWidth="1"/>
    <col min="34" max="34" width="15.26953125" bestFit="1" customWidth="1"/>
    <col min="35" max="35" width="24.1796875" bestFit="1" customWidth="1"/>
    <col min="36" max="36" width="20.90625" bestFit="1" customWidth="1"/>
    <col min="37" max="37" width="17.08984375" bestFit="1" customWidth="1"/>
    <col min="38" max="38" width="13.81640625" bestFit="1" customWidth="1"/>
    <col min="39" max="39" width="6.81640625" bestFit="1" customWidth="1"/>
    <col min="40" max="40" width="22.26953125" bestFit="1" customWidth="1"/>
    <col min="41" max="41" width="22.36328125" bestFit="1" customWidth="1"/>
    <col min="42" max="42" width="22.26953125" bestFit="1" customWidth="1"/>
    <col min="43" max="43" width="25.7265625" bestFit="1" customWidth="1"/>
    <col min="44" max="44" width="19.90625" bestFit="1" customWidth="1"/>
    <col min="45" max="45" width="17.6328125" bestFit="1" customWidth="1"/>
    <col min="46" max="46" width="17.7265625" bestFit="1" customWidth="1"/>
    <col min="47" max="47" width="21.08984375" bestFit="1" customWidth="1"/>
    <col min="48" max="48" width="18.6328125" bestFit="1" customWidth="1"/>
    <col min="49" max="49" width="22.26953125" bestFit="1" customWidth="1"/>
    <col min="50" max="50" width="26.36328125" bestFit="1" customWidth="1"/>
    <col min="51" max="51" width="26.54296875" bestFit="1" customWidth="1"/>
    <col min="52" max="52" width="22.7265625" bestFit="1" customWidth="1"/>
    <col min="53" max="53" width="6.81640625" bestFit="1" customWidth="1"/>
    <col min="54" max="54" width="13.90625" bestFit="1" customWidth="1"/>
    <col min="55" max="55" width="14" bestFit="1" customWidth="1"/>
    <col min="56" max="56" width="20.90625" bestFit="1" customWidth="1"/>
    <col min="57" max="57" width="17.90625" bestFit="1" customWidth="1"/>
    <col min="58" max="58" width="22.26953125" bestFit="1" customWidth="1"/>
    <col min="59" max="59" width="17.6328125" bestFit="1" customWidth="1"/>
    <col min="60" max="60" width="14.6328125" bestFit="1" customWidth="1"/>
    <col min="61" max="61" width="22.26953125" bestFit="1" customWidth="1"/>
    <col min="62" max="62" width="24.1796875" bestFit="1" customWidth="1"/>
    <col min="63" max="63" width="21.90625" bestFit="1" customWidth="1"/>
    <col min="64" max="64" width="20.90625" bestFit="1" customWidth="1"/>
    <col min="65" max="65" width="18.6328125" bestFit="1" customWidth="1"/>
    <col min="66" max="66" width="28.453125" bestFit="1" customWidth="1"/>
    <col min="67" max="67" width="17.1796875" bestFit="1" customWidth="1"/>
    <col min="68" max="68" width="13.90625" bestFit="1" customWidth="1"/>
  </cols>
  <sheetData>
    <row r="1" spans="1:68" x14ac:dyDescent="0.3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70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71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328</v>
      </c>
      <c r="BK1" t="s">
        <v>329</v>
      </c>
      <c r="BL1" t="s">
        <v>330</v>
      </c>
      <c r="BM1" t="s">
        <v>331</v>
      </c>
      <c r="BN1" t="s">
        <v>67</v>
      </c>
      <c r="BO1" t="s">
        <v>68</v>
      </c>
      <c r="BP1" t="s">
        <v>69</v>
      </c>
    </row>
    <row r="2" spans="1:68" x14ac:dyDescent="0.35">
      <c r="A2" s="9" t="s">
        <v>72</v>
      </c>
      <c r="B2" s="9" t="s">
        <v>73</v>
      </c>
      <c r="C2" s="9" t="s">
        <v>74</v>
      </c>
      <c r="D2">
        <v>1</v>
      </c>
      <c r="E2">
        <v>1</v>
      </c>
      <c r="F2" s="10">
        <v>43256.563402777778</v>
      </c>
      <c r="G2" s="11">
        <v>43221</v>
      </c>
      <c r="H2" s="11">
        <v>43251</v>
      </c>
      <c r="I2" s="9" t="s">
        <v>75</v>
      </c>
      <c r="J2">
        <v>1234</v>
      </c>
      <c r="K2">
        <v>7773331122</v>
      </c>
      <c r="L2" s="9" t="s">
        <v>76</v>
      </c>
      <c r="M2" s="9" t="s">
        <v>77</v>
      </c>
      <c r="N2" s="9" t="s">
        <v>78</v>
      </c>
      <c r="O2" s="9" t="s">
        <v>78</v>
      </c>
      <c r="P2" s="9" t="s">
        <v>78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79</v>
      </c>
      <c r="V2" s="9" t="s">
        <v>80</v>
      </c>
      <c r="W2" s="9" t="s">
        <v>136</v>
      </c>
      <c r="X2" s="9" t="s">
        <v>192</v>
      </c>
      <c r="Y2">
        <v>0</v>
      </c>
      <c r="Z2" s="9" t="s">
        <v>194</v>
      </c>
      <c r="AA2">
        <v>10</v>
      </c>
      <c r="AB2" s="9" t="s">
        <v>202</v>
      </c>
      <c r="AC2" s="9" t="s">
        <v>224</v>
      </c>
      <c r="AD2" s="9" t="s">
        <v>244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 s="9"/>
      <c r="AO2" s="9"/>
      <c r="AP2" s="9"/>
      <c r="AQ2" s="9"/>
      <c r="AR2" s="9"/>
      <c r="AS2" s="11"/>
      <c r="AT2" s="11"/>
      <c r="AU2" s="11"/>
      <c r="AV2" s="9"/>
      <c r="AW2" s="9"/>
      <c r="AY2">
        <v>13</v>
      </c>
      <c r="AZ2">
        <v>47537.65</v>
      </c>
      <c r="BA2" s="9"/>
      <c r="BC2" s="9"/>
      <c r="BD2" s="9"/>
      <c r="BF2" s="9"/>
      <c r="BG2" s="9"/>
      <c r="BI2" s="9"/>
      <c r="BK2" s="9"/>
      <c r="BM2" s="9"/>
      <c r="BN2">
        <v>32</v>
      </c>
      <c r="BO2">
        <v>47537.65</v>
      </c>
      <c r="BP2">
        <v>47537.65</v>
      </c>
    </row>
    <row r="3" spans="1:68" x14ac:dyDescent="0.35">
      <c r="A3" s="9" t="s">
        <v>72</v>
      </c>
      <c r="B3" s="9" t="s">
        <v>73</v>
      </c>
      <c r="C3" s="9" t="s">
        <v>74</v>
      </c>
      <c r="D3">
        <v>1</v>
      </c>
      <c r="E3">
        <v>1</v>
      </c>
      <c r="F3" s="10">
        <v>43256.563402777778</v>
      </c>
      <c r="G3" s="11">
        <v>43221</v>
      </c>
      <c r="H3" s="11">
        <v>43251</v>
      </c>
      <c r="I3" s="9" t="s">
        <v>75</v>
      </c>
      <c r="J3">
        <v>1234</v>
      </c>
      <c r="K3">
        <v>7773331122</v>
      </c>
      <c r="L3" s="9" t="s">
        <v>76</v>
      </c>
      <c r="M3" s="9" t="s">
        <v>77</v>
      </c>
      <c r="N3" s="9" t="s">
        <v>78</v>
      </c>
      <c r="O3" s="9" t="s">
        <v>78</v>
      </c>
      <c r="P3" s="9" t="s">
        <v>78</v>
      </c>
      <c r="Q3" s="9" t="s">
        <v>78</v>
      </c>
      <c r="R3" s="9" t="s">
        <v>78</v>
      </c>
      <c r="S3" s="9" t="s">
        <v>78</v>
      </c>
      <c r="T3" s="9" t="s">
        <v>78</v>
      </c>
      <c r="U3" s="9" t="s">
        <v>79</v>
      </c>
      <c r="V3" s="9" t="s">
        <v>81</v>
      </c>
      <c r="W3" s="9" t="s">
        <v>137</v>
      </c>
      <c r="X3" s="9" t="s">
        <v>192</v>
      </c>
      <c r="Y3">
        <v>0</v>
      </c>
      <c r="Z3" s="9" t="s">
        <v>194</v>
      </c>
      <c r="AA3">
        <v>10</v>
      </c>
      <c r="AB3" s="9" t="s">
        <v>202</v>
      </c>
      <c r="AC3" s="9" t="s">
        <v>225</v>
      </c>
      <c r="AD3" s="9" t="s">
        <v>245</v>
      </c>
      <c r="AE3">
        <v>9958.73</v>
      </c>
      <c r="AF3">
        <v>0</v>
      </c>
      <c r="AG3">
        <v>0</v>
      </c>
      <c r="AH3">
        <v>0</v>
      </c>
      <c r="AI3">
        <v>0</v>
      </c>
      <c r="AJ3">
        <v>0</v>
      </c>
      <c r="AK3">
        <v>9958.73</v>
      </c>
      <c r="AL3">
        <v>0</v>
      </c>
      <c r="AM3" s="9"/>
      <c r="AO3" s="9"/>
      <c r="AP3" s="9"/>
      <c r="AQ3" s="9"/>
      <c r="AR3" s="9"/>
      <c r="AS3" s="11"/>
      <c r="AT3" s="11"/>
      <c r="AU3" s="11"/>
      <c r="AV3" s="9"/>
      <c r="AW3" s="9"/>
      <c r="AY3">
        <v>13</v>
      </c>
      <c r="AZ3">
        <v>47537.65</v>
      </c>
      <c r="BA3" s="9"/>
      <c r="BC3" s="9"/>
      <c r="BD3" s="9"/>
      <c r="BF3" s="9"/>
      <c r="BG3" s="9"/>
      <c r="BI3" s="9"/>
      <c r="BK3" s="9"/>
      <c r="BM3" s="9"/>
      <c r="BN3">
        <v>32</v>
      </c>
      <c r="BO3">
        <v>47537.65</v>
      </c>
      <c r="BP3">
        <v>47537.65</v>
      </c>
    </row>
    <row r="4" spans="1:68" x14ac:dyDescent="0.35">
      <c r="A4" s="9" t="s">
        <v>72</v>
      </c>
      <c r="B4" s="9" t="s">
        <v>73</v>
      </c>
      <c r="C4" s="9" t="s">
        <v>74</v>
      </c>
      <c r="D4">
        <v>1</v>
      </c>
      <c r="E4">
        <v>1</v>
      </c>
      <c r="F4" s="10">
        <v>43256.563402777778</v>
      </c>
      <c r="G4" s="11">
        <v>43221</v>
      </c>
      <c r="H4" s="11">
        <v>43251</v>
      </c>
      <c r="I4" s="9" t="s">
        <v>75</v>
      </c>
      <c r="J4">
        <v>1234</v>
      </c>
      <c r="K4">
        <v>7773331122</v>
      </c>
      <c r="L4" s="9" t="s">
        <v>76</v>
      </c>
      <c r="M4" s="9" t="s">
        <v>77</v>
      </c>
      <c r="N4" s="9" t="s">
        <v>78</v>
      </c>
      <c r="O4" s="9" t="s">
        <v>78</v>
      </c>
      <c r="P4" s="9" t="s">
        <v>78</v>
      </c>
      <c r="Q4" s="9" t="s">
        <v>78</v>
      </c>
      <c r="R4" s="9" t="s">
        <v>78</v>
      </c>
      <c r="S4" s="9" t="s">
        <v>78</v>
      </c>
      <c r="T4" s="9" t="s">
        <v>78</v>
      </c>
      <c r="U4" s="9" t="s">
        <v>79</v>
      </c>
      <c r="V4" s="9" t="s">
        <v>82</v>
      </c>
      <c r="W4" s="9" t="s">
        <v>138</v>
      </c>
      <c r="X4" s="9" t="s">
        <v>192</v>
      </c>
      <c r="Y4">
        <v>0</v>
      </c>
      <c r="Z4" s="9" t="s">
        <v>194</v>
      </c>
      <c r="AA4">
        <v>16</v>
      </c>
      <c r="AB4" s="9" t="s">
        <v>203</v>
      </c>
      <c r="AC4" s="9" t="s">
        <v>224</v>
      </c>
      <c r="AD4" s="9" t="s">
        <v>246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 s="9"/>
      <c r="AO4" s="9"/>
      <c r="AP4" s="9"/>
      <c r="AQ4" s="9"/>
      <c r="AR4" s="9"/>
      <c r="AS4" s="11"/>
      <c r="AT4" s="11"/>
      <c r="AU4" s="11"/>
      <c r="AV4" s="9"/>
      <c r="AW4" s="9"/>
      <c r="AY4">
        <v>13</v>
      </c>
      <c r="AZ4">
        <v>47537.65</v>
      </c>
      <c r="BA4" s="9"/>
      <c r="BC4" s="9"/>
      <c r="BD4" s="9"/>
      <c r="BF4" s="9"/>
      <c r="BG4" s="9"/>
      <c r="BI4" s="9"/>
      <c r="BK4" s="9"/>
      <c r="BM4" s="9"/>
      <c r="BN4">
        <v>32</v>
      </c>
      <c r="BO4">
        <v>47537.65</v>
      </c>
      <c r="BP4">
        <v>47537.65</v>
      </c>
    </row>
    <row r="5" spans="1:68" x14ac:dyDescent="0.35">
      <c r="A5" s="9" t="s">
        <v>72</v>
      </c>
      <c r="B5" s="9" t="s">
        <v>73</v>
      </c>
      <c r="C5" s="9" t="s">
        <v>74</v>
      </c>
      <c r="D5">
        <v>1</v>
      </c>
      <c r="E5">
        <v>1</v>
      </c>
      <c r="F5" s="10">
        <v>43256.563402777778</v>
      </c>
      <c r="G5" s="11">
        <v>43221</v>
      </c>
      <c r="H5" s="11">
        <v>43251</v>
      </c>
      <c r="I5" s="9" t="s">
        <v>75</v>
      </c>
      <c r="J5">
        <v>1234</v>
      </c>
      <c r="K5">
        <v>7773331122</v>
      </c>
      <c r="L5" s="9" t="s">
        <v>76</v>
      </c>
      <c r="M5" s="9" t="s">
        <v>77</v>
      </c>
      <c r="N5" s="9" t="s">
        <v>78</v>
      </c>
      <c r="O5" s="9" t="s">
        <v>78</v>
      </c>
      <c r="P5" s="9" t="s">
        <v>78</v>
      </c>
      <c r="Q5" s="9" t="s">
        <v>78</v>
      </c>
      <c r="R5" s="9" t="s">
        <v>78</v>
      </c>
      <c r="S5" s="9" t="s">
        <v>78</v>
      </c>
      <c r="T5" s="9" t="s">
        <v>78</v>
      </c>
      <c r="U5" s="9" t="s">
        <v>79</v>
      </c>
      <c r="V5" s="9" t="s">
        <v>83</v>
      </c>
      <c r="W5" s="9" t="s">
        <v>139</v>
      </c>
      <c r="X5" s="9" t="s">
        <v>192</v>
      </c>
      <c r="Y5">
        <v>0</v>
      </c>
      <c r="Z5" s="9" t="s">
        <v>194</v>
      </c>
      <c r="AA5">
        <v>70</v>
      </c>
      <c r="AB5" s="9" t="s">
        <v>204</v>
      </c>
      <c r="AC5" s="9" t="s">
        <v>225</v>
      </c>
      <c r="AD5" s="9" t="s">
        <v>245</v>
      </c>
      <c r="AE5">
        <v>0</v>
      </c>
      <c r="AF5">
        <v>0</v>
      </c>
      <c r="AG5">
        <v>0</v>
      </c>
      <c r="AH5">
        <v>975</v>
      </c>
      <c r="AI5">
        <v>0</v>
      </c>
      <c r="AJ5">
        <v>1371.6</v>
      </c>
      <c r="AK5">
        <v>0</v>
      </c>
      <c r="AL5">
        <v>1371.6</v>
      </c>
      <c r="AM5" s="9"/>
      <c r="AO5" s="9"/>
      <c r="AP5" s="9"/>
      <c r="AQ5" s="9"/>
      <c r="AR5" s="9"/>
      <c r="AS5" s="11"/>
      <c r="AT5" s="11"/>
      <c r="AU5" s="11"/>
      <c r="AV5" s="9"/>
      <c r="AW5" s="9"/>
      <c r="AY5">
        <v>13</v>
      </c>
      <c r="AZ5">
        <v>47537.65</v>
      </c>
      <c r="BA5" s="9"/>
      <c r="BC5" s="9"/>
      <c r="BD5" s="9"/>
      <c r="BF5" s="9"/>
      <c r="BG5" s="9"/>
      <c r="BI5" s="9"/>
      <c r="BK5" s="9"/>
      <c r="BM5" s="9"/>
      <c r="BN5">
        <v>32</v>
      </c>
      <c r="BO5">
        <v>47537.65</v>
      </c>
      <c r="BP5">
        <v>47537.65</v>
      </c>
    </row>
    <row r="6" spans="1:68" x14ac:dyDescent="0.35">
      <c r="A6" s="9" t="s">
        <v>72</v>
      </c>
      <c r="B6" s="9" t="s">
        <v>73</v>
      </c>
      <c r="C6" s="9" t="s">
        <v>74</v>
      </c>
      <c r="D6">
        <v>1</v>
      </c>
      <c r="E6">
        <v>1</v>
      </c>
      <c r="F6" s="10">
        <v>43256.563402777778</v>
      </c>
      <c r="G6" s="11">
        <v>43221</v>
      </c>
      <c r="H6" s="11">
        <v>43251</v>
      </c>
      <c r="I6" s="9" t="s">
        <v>75</v>
      </c>
      <c r="J6">
        <v>1234</v>
      </c>
      <c r="K6">
        <v>7773331122</v>
      </c>
      <c r="L6" s="9" t="s">
        <v>76</v>
      </c>
      <c r="M6" s="9" t="s">
        <v>77</v>
      </c>
      <c r="N6" s="9" t="s">
        <v>78</v>
      </c>
      <c r="O6" s="9" t="s">
        <v>78</v>
      </c>
      <c r="P6" s="9" t="s">
        <v>78</v>
      </c>
      <c r="Q6" s="9" t="s">
        <v>78</v>
      </c>
      <c r="R6" s="9" t="s">
        <v>78</v>
      </c>
      <c r="S6" s="9" t="s">
        <v>78</v>
      </c>
      <c r="T6" s="9" t="s">
        <v>78</v>
      </c>
      <c r="U6" s="9" t="s">
        <v>79</v>
      </c>
      <c r="V6" s="9" t="s">
        <v>84</v>
      </c>
      <c r="W6" s="9" t="s">
        <v>140</v>
      </c>
      <c r="X6" s="9" t="s">
        <v>192</v>
      </c>
      <c r="Y6">
        <v>1</v>
      </c>
      <c r="Z6" s="9" t="s">
        <v>195</v>
      </c>
      <c r="AA6">
        <v>130</v>
      </c>
      <c r="AB6" s="9" t="s">
        <v>140</v>
      </c>
      <c r="AC6" s="9"/>
      <c r="AD6" s="9" t="s">
        <v>140</v>
      </c>
      <c r="AE6">
        <v>50000</v>
      </c>
      <c r="AF6">
        <v>0</v>
      </c>
      <c r="AG6">
        <v>0</v>
      </c>
      <c r="AH6">
        <v>0</v>
      </c>
      <c r="AI6">
        <v>805.07</v>
      </c>
      <c r="AJ6">
        <v>0</v>
      </c>
      <c r="AK6">
        <v>50805.07</v>
      </c>
      <c r="AL6">
        <v>0</v>
      </c>
      <c r="AM6" s="9"/>
      <c r="AO6" s="9"/>
      <c r="AP6" s="9"/>
      <c r="AQ6" s="9"/>
      <c r="AR6" s="9"/>
      <c r="AS6" s="11"/>
      <c r="AT6" s="11"/>
      <c r="AU6" s="11"/>
      <c r="AV6" s="9"/>
      <c r="AW6" s="9"/>
      <c r="AY6">
        <v>13</v>
      </c>
      <c r="AZ6">
        <v>47537.65</v>
      </c>
      <c r="BA6" s="9"/>
      <c r="BC6" s="9"/>
      <c r="BD6" s="9"/>
      <c r="BF6" s="9"/>
      <c r="BG6" s="9"/>
      <c r="BI6" s="9"/>
      <c r="BK6" s="9"/>
      <c r="BM6" s="9"/>
      <c r="BN6">
        <v>32</v>
      </c>
      <c r="BO6">
        <v>47537.65</v>
      </c>
      <c r="BP6">
        <v>47537.65</v>
      </c>
    </row>
    <row r="7" spans="1:68" x14ac:dyDescent="0.35">
      <c r="A7" s="9" t="s">
        <v>72</v>
      </c>
      <c r="B7" s="9" t="s">
        <v>73</v>
      </c>
      <c r="C7" s="9" t="s">
        <v>74</v>
      </c>
      <c r="D7">
        <v>1</v>
      </c>
      <c r="E7">
        <v>1</v>
      </c>
      <c r="F7" s="10">
        <v>43256.563402777778</v>
      </c>
      <c r="G7" s="11">
        <v>43221</v>
      </c>
      <c r="H7" s="11">
        <v>43251</v>
      </c>
      <c r="I7" s="9" t="s">
        <v>75</v>
      </c>
      <c r="J7">
        <v>1234</v>
      </c>
      <c r="K7">
        <v>7773331122</v>
      </c>
      <c r="L7" s="9" t="s">
        <v>76</v>
      </c>
      <c r="M7" s="9" t="s">
        <v>77</v>
      </c>
      <c r="N7" s="9" t="s">
        <v>78</v>
      </c>
      <c r="O7" s="9" t="s">
        <v>78</v>
      </c>
      <c r="P7" s="9" t="s">
        <v>78</v>
      </c>
      <c r="Q7" s="9" t="s">
        <v>78</v>
      </c>
      <c r="R7" s="9" t="s">
        <v>78</v>
      </c>
      <c r="S7" s="9" t="s">
        <v>78</v>
      </c>
      <c r="T7" s="9" t="s">
        <v>78</v>
      </c>
      <c r="U7" s="9" t="s">
        <v>79</v>
      </c>
      <c r="V7" s="9" t="s">
        <v>85</v>
      </c>
      <c r="W7" s="9" t="s">
        <v>141</v>
      </c>
      <c r="X7" s="9" t="s">
        <v>192</v>
      </c>
      <c r="Y7">
        <v>1</v>
      </c>
      <c r="Z7" s="9" t="s">
        <v>195</v>
      </c>
      <c r="AA7">
        <v>133</v>
      </c>
      <c r="AB7" s="9" t="s">
        <v>141</v>
      </c>
      <c r="AC7" s="9"/>
      <c r="AD7" s="9" t="s">
        <v>141</v>
      </c>
      <c r="AE7">
        <v>1919.95</v>
      </c>
      <c r="AF7">
        <v>0</v>
      </c>
      <c r="AG7">
        <v>0</v>
      </c>
      <c r="AH7">
        <v>0</v>
      </c>
      <c r="AI7">
        <v>11019.96</v>
      </c>
      <c r="AJ7">
        <v>1047.52</v>
      </c>
      <c r="AK7">
        <v>11892.39</v>
      </c>
      <c r="AL7">
        <v>0</v>
      </c>
      <c r="AM7" s="9"/>
      <c r="AO7" s="9"/>
      <c r="AP7" s="9"/>
      <c r="AQ7" s="9"/>
      <c r="AR7" s="9"/>
      <c r="AS7" s="11"/>
      <c r="AT7" s="11"/>
      <c r="AU7" s="11"/>
      <c r="AV7" s="9"/>
      <c r="AW7" s="9"/>
      <c r="AY7">
        <v>13</v>
      </c>
      <c r="AZ7">
        <v>47537.65</v>
      </c>
      <c r="BA7" s="9"/>
      <c r="BC7" s="9"/>
      <c r="BD7" s="9"/>
      <c r="BF7" s="9"/>
      <c r="BG7" s="9"/>
      <c r="BI7" s="9"/>
      <c r="BK7" s="9"/>
      <c r="BM7" s="9"/>
      <c r="BN7">
        <v>32</v>
      </c>
      <c r="BO7">
        <v>47537.65</v>
      </c>
      <c r="BP7">
        <v>47537.65</v>
      </c>
    </row>
    <row r="8" spans="1:68" x14ac:dyDescent="0.35">
      <c r="A8" s="9" t="s">
        <v>72</v>
      </c>
      <c r="B8" s="9" t="s">
        <v>73</v>
      </c>
      <c r="C8" s="9" t="s">
        <v>74</v>
      </c>
      <c r="D8">
        <v>1</v>
      </c>
      <c r="E8">
        <v>1</v>
      </c>
      <c r="F8" s="10">
        <v>43256.563402777778</v>
      </c>
      <c r="G8" s="11">
        <v>43221</v>
      </c>
      <c r="H8" s="11">
        <v>43251</v>
      </c>
      <c r="I8" s="9" t="s">
        <v>75</v>
      </c>
      <c r="J8">
        <v>1234</v>
      </c>
      <c r="K8">
        <v>7773331122</v>
      </c>
      <c r="L8" s="9" t="s">
        <v>76</v>
      </c>
      <c r="M8" s="9" t="s">
        <v>77</v>
      </c>
      <c r="N8" s="9" t="s">
        <v>78</v>
      </c>
      <c r="O8" s="9" t="s">
        <v>78</v>
      </c>
      <c r="P8" s="9" t="s">
        <v>78</v>
      </c>
      <c r="Q8" s="9" t="s">
        <v>78</v>
      </c>
      <c r="R8" s="9" t="s">
        <v>78</v>
      </c>
      <c r="S8" s="9" t="s">
        <v>78</v>
      </c>
      <c r="T8" s="9" t="s">
        <v>78</v>
      </c>
      <c r="U8" s="9" t="s">
        <v>79</v>
      </c>
      <c r="V8" s="9" t="s">
        <v>86</v>
      </c>
      <c r="W8" s="9" t="s">
        <v>142</v>
      </c>
      <c r="X8" s="9" t="s">
        <v>192</v>
      </c>
      <c r="Y8">
        <v>2</v>
      </c>
      <c r="Z8" s="9" t="s">
        <v>196</v>
      </c>
      <c r="AA8">
        <v>200</v>
      </c>
      <c r="AB8" s="9" t="s">
        <v>142</v>
      </c>
      <c r="AC8" s="9"/>
      <c r="AD8" s="9" t="s">
        <v>142</v>
      </c>
      <c r="AE8">
        <v>0</v>
      </c>
      <c r="AF8">
        <v>0</v>
      </c>
      <c r="AG8">
        <v>0</v>
      </c>
      <c r="AH8">
        <v>0</v>
      </c>
      <c r="AI8">
        <v>0</v>
      </c>
      <c r="AJ8">
        <v>2300</v>
      </c>
      <c r="AK8">
        <v>0</v>
      </c>
      <c r="AL8">
        <v>2300</v>
      </c>
      <c r="AM8" s="9"/>
      <c r="AO8" s="9"/>
      <c r="AP8" s="9"/>
      <c r="AQ8" s="9"/>
      <c r="AR8" s="9"/>
      <c r="AS8" s="11"/>
      <c r="AT8" s="11"/>
      <c r="AU8" s="11"/>
      <c r="AV8" s="9"/>
      <c r="AW8" s="9"/>
      <c r="AY8">
        <v>13</v>
      </c>
      <c r="AZ8">
        <v>47537.65</v>
      </c>
      <c r="BA8" s="9"/>
      <c r="BC8" s="9"/>
      <c r="BD8" s="9"/>
      <c r="BF8" s="9"/>
      <c r="BG8" s="9"/>
      <c r="BI8" s="9"/>
      <c r="BK8" s="9"/>
      <c r="BM8" s="9"/>
      <c r="BN8">
        <v>32</v>
      </c>
      <c r="BO8">
        <v>47537.65</v>
      </c>
      <c r="BP8">
        <v>47537.65</v>
      </c>
    </row>
    <row r="9" spans="1:68" x14ac:dyDescent="0.35">
      <c r="A9" s="9" t="s">
        <v>72</v>
      </c>
      <c r="B9" s="9" t="s">
        <v>73</v>
      </c>
      <c r="C9" s="9" t="s">
        <v>74</v>
      </c>
      <c r="D9">
        <v>1</v>
      </c>
      <c r="E9">
        <v>1</v>
      </c>
      <c r="F9" s="10">
        <v>43256.563402777778</v>
      </c>
      <c r="G9" s="11">
        <v>43221</v>
      </c>
      <c r="H9" s="11">
        <v>43251</v>
      </c>
      <c r="I9" s="9" t="s">
        <v>75</v>
      </c>
      <c r="J9">
        <v>1234</v>
      </c>
      <c r="K9">
        <v>7773331122</v>
      </c>
      <c r="L9" s="9" t="s">
        <v>76</v>
      </c>
      <c r="M9" s="9" t="s">
        <v>77</v>
      </c>
      <c r="N9" s="9" t="s">
        <v>78</v>
      </c>
      <c r="O9" s="9" t="s">
        <v>78</v>
      </c>
      <c r="P9" s="9" t="s">
        <v>78</v>
      </c>
      <c r="Q9" s="9" t="s">
        <v>78</v>
      </c>
      <c r="R9" s="9" t="s">
        <v>78</v>
      </c>
      <c r="S9" s="9" t="s">
        <v>78</v>
      </c>
      <c r="T9" s="9" t="s">
        <v>78</v>
      </c>
      <c r="U9" s="9" t="s">
        <v>79</v>
      </c>
      <c r="V9" s="9" t="s">
        <v>87</v>
      </c>
      <c r="W9" s="9" t="s">
        <v>143</v>
      </c>
      <c r="X9" s="9" t="s">
        <v>192</v>
      </c>
      <c r="Y9">
        <v>2</v>
      </c>
      <c r="Z9" s="9" t="s">
        <v>196</v>
      </c>
      <c r="AA9">
        <v>201</v>
      </c>
      <c r="AB9" s="9" t="s">
        <v>205</v>
      </c>
      <c r="AC9" s="9" t="s">
        <v>226</v>
      </c>
      <c r="AD9" s="9" t="s">
        <v>247</v>
      </c>
      <c r="AE9">
        <v>0</v>
      </c>
      <c r="AF9">
        <v>0</v>
      </c>
      <c r="AG9">
        <v>1845</v>
      </c>
      <c r="AH9">
        <v>0</v>
      </c>
      <c r="AI9">
        <v>16605</v>
      </c>
      <c r="AJ9">
        <v>0</v>
      </c>
      <c r="AK9">
        <v>16605</v>
      </c>
      <c r="AL9">
        <v>0</v>
      </c>
      <c r="AM9" s="9"/>
      <c r="AO9" s="9"/>
      <c r="AP9" s="9"/>
      <c r="AQ9" s="9"/>
      <c r="AR9" s="9"/>
      <c r="AS9" s="11"/>
      <c r="AT9" s="11"/>
      <c r="AU9" s="11"/>
      <c r="AV9" s="9"/>
      <c r="AW9" s="9"/>
      <c r="AY9">
        <v>13</v>
      </c>
      <c r="AZ9">
        <v>47537.65</v>
      </c>
      <c r="BA9" s="9"/>
      <c r="BC9" s="9"/>
      <c r="BD9" s="9"/>
      <c r="BF9" s="9"/>
      <c r="BG9" s="9"/>
      <c r="BI9" s="9"/>
      <c r="BK9" s="9"/>
      <c r="BM9" s="9"/>
      <c r="BN9">
        <v>32</v>
      </c>
      <c r="BO9">
        <v>47537.65</v>
      </c>
      <c r="BP9">
        <v>47537.65</v>
      </c>
    </row>
    <row r="10" spans="1:68" x14ac:dyDescent="0.35">
      <c r="A10" s="9" t="s">
        <v>72</v>
      </c>
      <c r="B10" s="9" t="s">
        <v>73</v>
      </c>
      <c r="C10" s="9" t="s">
        <v>74</v>
      </c>
      <c r="D10">
        <v>1</v>
      </c>
      <c r="E10">
        <v>1</v>
      </c>
      <c r="F10" s="10">
        <v>43256.563402777778</v>
      </c>
      <c r="G10" s="11">
        <v>43221</v>
      </c>
      <c r="H10" s="11">
        <v>43251</v>
      </c>
      <c r="I10" s="9" t="s">
        <v>75</v>
      </c>
      <c r="J10">
        <v>1234</v>
      </c>
      <c r="K10">
        <v>7773331122</v>
      </c>
      <c r="L10" s="9" t="s">
        <v>76</v>
      </c>
      <c r="M10" s="9" t="s">
        <v>77</v>
      </c>
      <c r="N10" s="9" t="s">
        <v>78</v>
      </c>
      <c r="O10" s="9" t="s">
        <v>78</v>
      </c>
      <c r="P10" s="9" t="s">
        <v>78</v>
      </c>
      <c r="Q10" s="9" t="s">
        <v>78</v>
      </c>
      <c r="R10" s="9" t="s">
        <v>78</v>
      </c>
      <c r="S10" s="9" t="s">
        <v>78</v>
      </c>
      <c r="T10" s="9" t="s">
        <v>78</v>
      </c>
      <c r="U10" s="9" t="s">
        <v>79</v>
      </c>
      <c r="V10" s="9" t="s">
        <v>88</v>
      </c>
      <c r="W10" s="9" t="s">
        <v>144</v>
      </c>
      <c r="X10" s="9" t="s">
        <v>192</v>
      </c>
      <c r="Y10">
        <v>2</v>
      </c>
      <c r="Z10" s="9" t="s">
        <v>196</v>
      </c>
      <c r="AA10">
        <v>201</v>
      </c>
      <c r="AB10" s="9" t="s">
        <v>205</v>
      </c>
      <c r="AC10" s="9" t="s">
        <v>227</v>
      </c>
      <c r="AD10" s="9" t="s">
        <v>248</v>
      </c>
      <c r="AE10">
        <v>0</v>
      </c>
      <c r="AF10">
        <v>0</v>
      </c>
      <c r="AG10">
        <v>1107</v>
      </c>
      <c r="AH10">
        <v>0</v>
      </c>
      <c r="AI10">
        <v>1107</v>
      </c>
      <c r="AJ10">
        <v>0</v>
      </c>
      <c r="AK10">
        <v>1107</v>
      </c>
      <c r="AL10">
        <v>0</v>
      </c>
      <c r="AM10" s="9"/>
      <c r="AO10" s="9"/>
      <c r="AP10" s="9"/>
      <c r="AQ10" s="9"/>
      <c r="AR10" s="9"/>
      <c r="AS10" s="11"/>
      <c r="AT10" s="11"/>
      <c r="AU10" s="11"/>
      <c r="AV10" s="9"/>
      <c r="AW10" s="9"/>
      <c r="AY10">
        <v>13</v>
      </c>
      <c r="AZ10">
        <v>47537.65</v>
      </c>
      <c r="BA10" s="9"/>
      <c r="BC10" s="9"/>
      <c r="BD10" s="9"/>
      <c r="BF10" s="9"/>
      <c r="BG10" s="9"/>
      <c r="BI10" s="9"/>
      <c r="BK10" s="9"/>
      <c r="BM10" s="9"/>
      <c r="BN10">
        <v>32</v>
      </c>
      <c r="BO10">
        <v>47537.65</v>
      </c>
      <c r="BP10">
        <v>47537.65</v>
      </c>
    </row>
    <row r="11" spans="1:68" x14ac:dyDescent="0.35">
      <c r="A11" s="9" t="s">
        <v>72</v>
      </c>
      <c r="B11" s="9" t="s">
        <v>73</v>
      </c>
      <c r="C11" s="9" t="s">
        <v>74</v>
      </c>
      <c r="D11">
        <v>1</v>
      </c>
      <c r="E11">
        <v>1</v>
      </c>
      <c r="F11" s="10">
        <v>43256.563402777778</v>
      </c>
      <c r="G11" s="11">
        <v>43221</v>
      </c>
      <c r="H11" s="11">
        <v>43251</v>
      </c>
      <c r="I11" s="9" t="s">
        <v>75</v>
      </c>
      <c r="J11">
        <v>1234</v>
      </c>
      <c r="K11">
        <v>7773331122</v>
      </c>
      <c r="L11" s="9" t="s">
        <v>76</v>
      </c>
      <c r="M11" s="9" t="s">
        <v>77</v>
      </c>
      <c r="N11" s="9" t="s">
        <v>78</v>
      </c>
      <c r="O11" s="9" t="s">
        <v>78</v>
      </c>
      <c r="P11" s="9" t="s">
        <v>78</v>
      </c>
      <c r="Q11" s="9" t="s">
        <v>78</v>
      </c>
      <c r="R11" s="9" t="s">
        <v>78</v>
      </c>
      <c r="S11" s="9" t="s">
        <v>78</v>
      </c>
      <c r="T11" s="9" t="s">
        <v>78</v>
      </c>
      <c r="U11" s="9" t="s">
        <v>79</v>
      </c>
      <c r="V11" s="9" t="s">
        <v>89</v>
      </c>
      <c r="W11" s="9" t="s">
        <v>145</v>
      </c>
      <c r="X11" s="9" t="s">
        <v>192</v>
      </c>
      <c r="Y11">
        <v>2</v>
      </c>
      <c r="Z11" s="9" t="s">
        <v>196</v>
      </c>
      <c r="AA11">
        <v>201</v>
      </c>
      <c r="AB11" s="9" t="s">
        <v>205</v>
      </c>
      <c r="AC11" s="9" t="s">
        <v>228</v>
      </c>
      <c r="AD11" s="9" t="s">
        <v>249</v>
      </c>
      <c r="AE11">
        <v>0</v>
      </c>
      <c r="AF11">
        <v>0</v>
      </c>
      <c r="AG11">
        <v>1242.3</v>
      </c>
      <c r="AH11">
        <v>0</v>
      </c>
      <c r="AI11">
        <v>1242.3</v>
      </c>
      <c r="AJ11">
        <v>0</v>
      </c>
      <c r="AK11">
        <v>1242.3</v>
      </c>
      <c r="AL11">
        <v>0</v>
      </c>
      <c r="AM11" s="9"/>
      <c r="AO11" s="9"/>
      <c r="AP11" s="9"/>
      <c r="AQ11" s="9"/>
      <c r="AR11" s="9"/>
      <c r="AS11" s="11"/>
      <c r="AT11" s="11"/>
      <c r="AU11" s="11"/>
      <c r="AV11" s="9"/>
      <c r="AW11" s="9"/>
      <c r="AY11">
        <v>13</v>
      </c>
      <c r="AZ11">
        <v>47537.65</v>
      </c>
      <c r="BA11" s="9"/>
      <c r="BC11" s="9"/>
      <c r="BD11" s="9"/>
      <c r="BF11" s="9"/>
      <c r="BG11" s="9"/>
      <c r="BI11" s="9"/>
      <c r="BK11" s="9"/>
      <c r="BM11" s="9"/>
      <c r="BN11">
        <v>32</v>
      </c>
      <c r="BO11">
        <v>47537.65</v>
      </c>
      <c r="BP11">
        <v>47537.65</v>
      </c>
    </row>
    <row r="12" spans="1:68" x14ac:dyDescent="0.35">
      <c r="A12" s="9" t="s">
        <v>72</v>
      </c>
      <c r="B12" s="9" t="s">
        <v>73</v>
      </c>
      <c r="C12" s="9" t="s">
        <v>74</v>
      </c>
      <c r="D12">
        <v>1</v>
      </c>
      <c r="E12">
        <v>1</v>
      </c>
      <c r="F12" s="10">
        <v>43256.563402777778</v>
      </c>
      <c r="G12" s="11">
        <v>43221</v>
      </c>
      <c r="H12" s="11">
        <v>43251</v>
      </c>
      <c r="I12" s="9" t="s">
        <v>75</v>
      </c>
      <c r="J12">
        <v>1234</v>
      </c>
      <c r="K12">
        <v>7773331122</v>
      </c>
      <c r="L12" s="9" t="s">
        <v>76</v>
      </c>
      <c r="M12" s="9" t="s">
        <v>77</v>
      </c>
      <c r="N12" s="9" t="s">
        <v>78</v>
      </c>
      <c r="O12" s="9" t="s">
        <v>78</v>
      </c>
      <c r="P12" s="9" t="s">
        <v>78</v>
      </c>
      <c r="Q12" s="9" t="s">
        <v>78</v>
      </c>
      <c r="R12" s="9" t="s">
        <v>78</v>
      </c>
      <c r="S12" s="9" t="s">
        <v>78</v>
      </c>
      <c r="T12" s="9" t="s">
        <v>78</v>
      </c>
      <c r="U12" s="9" t="s">
        <v>79</v>
      </c>
      <c r="V12" s="9" t="s">
        <v>90</v>
      </c>
      <c r="W12" s="9" t="s">
        <v>146</v>
      </c>
      <c r="X12" s="9" t="s">
        <v>192</v>
      </c>
      <c r="Y12">
        <v>2</v>
      </c>
      <c r="Z12" s="9" t="s">
        <v>196</v>
      </c>
      <c r="AA12">
        <v>201</v>
      </c>
      <c r="AB12" s="9" t="s">
        <v>205</v>
      </c>
      <c r="AC12" s="9" t="s">
        <v>229</v>
      </c>
      <c r="AD12" s="9" t="s">
        <v>247</v>
      </c>
      <c r="AE12">
        <v>0</v>
      </c>
      <c r="AF12">
        <v>0</v>
      </c>
      <c r="AG12">
        <v>31488</v>
      </c>
      <c r="AH12">
        <v>0</v>
      </c>
      <c r="AI12">
        <v>82185</v>
      </c>
      <c r="AJ12">
        <v>0</v>
      </c>
      <c r="AK12">
        <v>82185</v>
      </c>
      <c r="AL12">
        <v>0</v>
      </c>
      <c r="AM12" s="9"/>
      <c r="AO12" s="9"/>
      <c r="AP12" s="9"/>
      <c r="AQ12" s="9"/>
      <c r="AR12" s="9"/>
      <c r="AS12" s="11"/>
      <c r="AT12" s="11"/>
      <c r="AU12" s="11"/>
      <c r="AV12" s="9"/>
      <c r="AW12" s="9"/>
      <c r="AY12">
        <v>13</v>
      </c>
      <c r="AZ12">
        <v>47537.65</v>
      </c>
      <c r="BA12" s="9"/>
      <c r="BC12" s="9"/>
      <c r="BD12" s="9"/>
      <c r="BF12" s="9"/>
      <c r="BG12" s="9"/>
      <c r="BI12" s="9"/>
      <c r="BK12" s="9"/>
      <c r="BM12" s="9"/>
      <c r="BN12">
        <v>32</v>
      </c>
      <c r="BO12">
        <v>47537.65</v>
      </c>
      <c r="BP12">
        <v>47537.65</v>
      </c>
    </row>
    <row r="13" spans="1:68" x14ac:dyDescent="0.35">
      <c r="A13" s="9" t="s">
        <v>72</v>
      </c>
      <c r="B13" s="9" t="s">
        <v>73</v>
      </c>
      <c r="C13" s="9" t="s">
        <v>74</v>
      </c>
      <c r="D13">
        <v>1</v>
      </c>
      <c r="E13">
        <v>1</v>
      </c>
      <c r="F13" s="10">
        <v>43256.563402777778</v>
      </c>
      <c r="G13" s="11">
        <v>43221</v>
      </c>
      <c r="H13" s="11">
        <v>43251</v>
      </c>
      <c r="I13" s="9" t="s">
        <v>75</v>
      </c>
      <c r="J13">
        <v>1234</v>
      </c>
      <c r="K13">
        <v>7773331122</v>
      </c>
      <c r="L13" s="9" t="s">
        <v>76</v>
      </c>
      <c r="M13" s="9" t="s">
        <v>77</v>
      </c>
      <c r="N13" s="9" t="s">
        <v>78</v>
      </c>
      <c r="O13" s="9" t="s">
        <v>78</v>
      </c>
      <c r="P13" s="9" t="s">
        <v>78</v>
      </c>
      <c r="Q13" s="9" t="s">
        <v>78</v>
      </c>
      <c r="R13" s="9" t="s">
        <v>78</v>
      </c>
      <c r="S13" s="9" t="s">
        <v>78</v>
      </c>
      <c r="T13" s="9" t="s">
        <v>78</v>
      </c>
      <c r="U13" s="9" t="s">
        <v>79</v>
      </c>
      <c r="V13" s="9" t="s">
        <v>91</v>
      </c>
      <c r="W13" s="9" t="s">
        <v>147</v>
      </c>
      <c r="X13" s="9" t="s">
        <v>192</v>
      </c>
      <c r="Y13">
        <v>2</v>
      </c>
      <c r="Z13" s="9" t="s">
        <v>196</v>
      </c>
      <c r="AA13">
        <v>202</v>
      </c>
      <c r="AB13" s="9" t="s">
        <v>206</v>
      </c>
      <c r="AC13" s="9" t="s">
        <v>230</v>
      </c>
      <c r="AD13" s="9" t="s">
        <v>250</v>
      </c>
      <c r="AE13">
        <v>0</v>
      </c>
      <c r="AF13">
        <v>0</v>
      </c>
      <c r="AG13">
        <v>0</v>
      </c>
      <c r="AH13">
        <v>959.4</v>
      </c>
      <c r="AI13">
        <v>0</v>
      </c>
      <c r="AJ13">
        <v>959.4</v>
      </c>
      <c r="AK13">
        <v>0</v>
      </c>
      <c r="AL13">
        <v>959.4</v>
      </c>
      <c r="AM13" s="9"/>
      <c r="AO13" s="9"/>
      <c r="AP13" s="9"/>
      <c r="AQ13" s="9"/>
      <c r="AR13" s="9"/>
      <c r="AS13" s="11"/>
      <c r="AT13" s="11"/>
      <c r="AU13" s="11"/>
      <c r="AV13" s="9"/>
      <c r="AW13" s="9"/>
      <c r="AY13">
        <v>13</v>
      </c>
      <c r="AZ13">
        <v>47537.65</v>
      </c>
      <c r="BA13" s="9"/>
      <c r="BC13" s="9"/>
      <c r="BD13" s="9"/>
      <c r="BF13" s="9"/>
      <c r="BG13" s="9"/>
      <c r="BI13" s="9"/>
      <c r="BK13" s="9"/>
      <c r="BM13" s="9"/>
      <c r="BN13">
        <v>32</v>
      </c>
      <c r="BO13">
        <v>47537.65</v>
      </c>
      <c r="BP13">
        <v>47537.65</v>
      </c>
    </row>
    <row r="14" spans="1:68" x14ac:dyDescent="0.35">
      <c r="A14" s="9" t="s">
        <v>72</v>
      </c>
      <c r="B14" s="9" t="s">
        <v>73</v>
      </c>
      <c r="C14" s="9" t="s">
        <v>74</v>
      </c>
      <c r="D14">
        <v>1</v>
      </c>
      <c r="E14">
        <v>1</v>
      </c>
      <c r="F14" s="10">
        <v>43256.563402777778</v>
      </c>
      <c r="G14" s="11">
        <v>43221</v>
      </c>
      <c r="H14" s="11">
        <v>43251</v>
      </c>
      <c r="I14" s="9" t="s">
        <v>75</v>
      </c>
      <c r="J14">
        <v>1234</v>
      </c>
      <c r="K14">
        <v>7773331122</v>
      </c>
      <c r="L14" s="9" t="s">
        <v>76</v>
      </c>
      <c r="M14" s="9" t="s">
        <v>77</v>
      </c>
      <c r="N14" s="9" t="s">
        <v>78</v>
      </c>
      <c r="O14" s="9" t="s">
        <v>78</v>
      </c>
      <c r="P14" s="9" t="s">
        <v>78</v>
      </c>
      <c r="Q14" s="9" t="s">
        <v>78</v>
      </c>
      <c r="R14" s="9" t="s">
        <v>78</v>
      </c>
      <c r="S14" s="9" t="s">
        <v>78</v>
      </c>
      <c r="T14" s="9" t="s">
        <v>78</v>
      </c>
      <c r="U14" s="9" t="s">
        <v>79</v>
      </c>
      <c r="V14" s="9" t="s">
        <v>92</v>
      </c>
      <c r="W14" s="9" t="s">
        <v>148</v>
      </c>
      <c r="X14" s="9" t="s">
        <v>192</v>
      </c>
      <c r="Y14">
        <v>2</v>
      </c>
      <c r="Z14" s="9" t="s">
        <v>196</v>
      </c>
      <c r="AA14">
        <v>202</v>
      </c>
      <c r="AB14" s="9" t="s">
        <v>206</v>
      </c>
      <c r="AC14" s="9" t="s">
        <v>231</v>
      </c>
      <c r="AD14" s="9" t="s">
        <v>251</v>
      </c>
      <c r="AE14">
        <v>0</v>
      </c>
      <c r="AF14">
        <v>0</v>
      </c>
      <c r="AG14">
        <v>0</v>
      </c>
      <c r="AH14">
        <v>356.7</v>
      </c>
      <c r="AI14">
        <v>0</v>
      </c>
      <c r="AJ14">
        <v>356.7</v>
      </c>
      <c r="AK14">
        <v>0</v>
      </c>
      <c r="AL14">
        <v>356.7</v>
      </c>
      <c r="AM14" s="9"/>
      <c r="AO14" s="9"/>
      <c r="AP14" s="9"/>
      <c r="AQ14" s="9"/>
      <c r="AR14" s="9"/>
      <c r="AS14" s="11"/>
      <c r="AT14" s="11"/>
      <c r="AU14" s="11"/>
      <c r="AV14" s="9"/>
      <c r="AW14" s="9"/>
      <c r="AY14">
        <v>13</v>
      </c>
      <c r="AZ14">
        <v>47537.65</v>
      </c>
      <c r="BA14" s="9"/>
      <c r="BC14" s="9"/>
      <c r="BD14" s="9"/>
      <c r="BF14" s="9"/>
      <c r="BG14" s="9"/>
      <c r="BI14" s="9"/>
      <c r="BK14" s="9"/>
      <c r="BM14" s="9"/>
      <c r="BN14">
        <v>32</v>
      </c>
      <c r="BO14">
        <v>47537.65</v>
      </c>
      <c r="BP14">
        <v>47537.65</v>
      </c>
    </row>
    <row r="15" spans="1:68" x14ac:dyDescent="0.35">
      <c r="A15" s="9" t="s">
        <v>72</v>
      </c>
      <c r="B15" s="9" t="s">
        <v>73</v>
      </c>
      <c r="C15" s="9" t="s">
        <v>74</v>
      </c>
      <c r="D15">
        <v>1</v>
      </c>
      <c r="E15">
        <v>1</v>
      </c>
      <c r="F15" s="10">
        <v>43256.563402777778</v>
      </c>
      <c r="G15" s="11">
        <v>43221</v>
      </c>
      <c r="H15" s="11">
        <v>43251</v>
      </c>
      <c r="I15" s="9" t="s">
        <v>75</v>
      </c>
      <c r="J15">
        <v>1234</v>
      </c>
      <c r="K15">
        <v>7773331122</v>
      </c>
      <c r="L15" s="9" t="s">
        <v>76</v>
      </c>
      <c r="M15" s="9" t="s">
        <v>77</v>
      </c>
      <c r="N15" s="9" t="s">
        <v>78</v>
      </c>
      <c r="O15" s="9" t="s">
        <v>78</v>
      </c>
      <c r="P15" s="9" t="s">
        <v>78</v>
      </c>
      <c r="Q15" s="9" t="s">
        <v>78</v>
      </c>
      <c r="R15" s="9" t="s">
        <v>78</v>
      </c>
      <c r="S15" s="9" t="s">
        <v>78</v>
      </c>
      <c r="T15" s="9" t="s">
        <v>78</v>
      </c>
      <c r="U15" s="9" t="s">
        <v>79</v>
      </c>
      <c r="V15" s="9" t="s">
        <v>93</v>
      </c>
      <c r="W15" s="9" t="s">
        <v>149</v>
      </c>
      <c r="X15" s="9" t="s">
        <v>192</v>
      </c>
      <c r="Y15">
        <v>2</v>
      </c>
      <c r="Z15" s="9" t="s">
        <v>196</v>
      </c>
      <c r="AA15">
        <v>202</v>
      </c>
      <c r="AB15" s="9" t="s">
        <v>206</v>
      </c>
      <c r="AC15" s="9" t="s">
        <v>232</v>
      </c>
      <c r="AD15" s="9" t="s">
        <v>4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2337</v>
      </c>
      <c r="AK15">
        <v>0</v>
      </c>
      <c r="AL15">
        <v>2337</v>
      </c>
      <c r="AM15" s="9"/>
      <c r="AO15" s="9"/>
      <c r="AP15" s="9"/>
      <c r="AQ15" s="9"/>
      <c r="AR15" s="9"/>
      <c r="AS15" s="11"/>
      <c r="AT15" s="11"/>
      <c r="AU15" s="11"/>
      <c r="AV15" s="9"/>
      <c r="AW15" s="9"/>
      <c r="AY15">
        <v>13</v>
      </c>
      <c r="AZ15">
        <v>47537.65</v>
      </c>
      <c r="BA15" s="9"/>
      <c r="BC15" s="9"/>
      <c r="BD15" s="9"/>
      <c r="BF15" s="9"/>
      <c r="BG15" s="9"/>
      <c r="BI15" s="9"/>
      <c r="BK15" s="9"/>
      <c r="BM15" s="9"/>
      <c r="BN15">
        <v>32</v>
      </c>
      <c r="BO15">
        <v>47537.65</v>
      </c>
      <c r="BP15">
        <v>47537.65</v>
      </c>
    </row>
    <row r="16" spans="1:68" x14ac:dyDescent="0.35">
      <c r="A16" s="9" t="s">
        <v>72</v>
      </c>
      <c r="B16" s="9" t="s">
        <v>73</v>
      </c>
      <c r="C16" s="9" t="s">
        <v>74</v>
      </c>
      <c r="D16">
        <v>1</v>
      </c>
      <c r="E16">
        <v>1</v>
      </c>
      <c r="F16" s="10">
        <v>43256.563402777778</v>
      </c>
      <c r="G16" s="11">
        <v>43221</v>
      </c>
      <c r="H16" s="11">
        <v>43251</v>
      </c>
      <c r="I16" s="9" t="s">
        <v>75</v>
      </c>
      <c r="J16">
        <v>1234</v>
      </c>
      <c r="K16">
        <v>7773331122</v>
      </c>
      <c r="L16" s="9" t="s">
        <v>76</v>
      </c>
      <c r="M16" s="9" t="s">
        <v>77</v>
      </c>
      <c r="N16" s="9" t="s">
        <v>78</v>
      </c>
      <c r="O16" s="9" t="s">
        <v>78</v>
      </c>
      <c r="P16" s="9" t="s">
        <v>78</v>
      </c>
      <c r="Q16" s="9" t="s">
        <v>78</v>
      </c>
      <c r="R16" s="9" t="s">
        <v>78</v>
      </c>
      <c r="S16" s="9" t="s">
        <v>78</v>
      </c>
      <c r="T16" s="9" t="s">
        <v>78</v>
      </c>
      <c r="U16" s="9" t="s">
        <v>79</v>
      </c>
      <c r="V16" s="9" t="s">
        <v>94</v>
      </c>
      <c r="W16" s="9" t="s">
        <v>150</v>
      </c>
      <c r="X16" s="9" t="s">
        <v>192</v>
      </c>
      <c r="Y16">
        <v>2</v>
      </c>
      <c r="Z16" s="9" t="s">
        <v>196</v>
      </c>
      <c r="AA16">
        <v>203</v>
      </c>
      <c r="AB16" s="9" t="s">
        <v>207</v>
      </c>
      <c r="AC16" s="9" t="s">
        <v>233</v>
      </c>
      <c r="AD16" s="9" t="s">
        <v>252</v>
      </c>
      <c r="AE16">
        <v>4546.8</v>
      </c>
      <c r="AF16">
        <v>0</v>
      </c>
      <c r="AG16">
        <v>5136.04</v>
      </c>
      <c r="AH16">
        <v>0</v>
      </c>
      <c r="AI16">
        <v>13386.47</v>
      </c>
      <c r="AJ16">
        <v>8401.7000000000007</v>
      </c>
      <c r="AK16">
        <v>9531.57</v>
      </c>
      <c r="AL16">
        <v>0</v>
      </c>
      <c r="AM16" s="9"/>
      <c r="AO16" s="9"/>
      <c r="AP16" s="9"/>
      <c r="AQ16" s="9"/>
      <c r="AR16" s="9"/>
      <c r="AS16" s="11"/>
      <c r="AT16" s="11"/>
      <c r="AU16" s="11"/>
      <c r="AV16" s="9"/>
      <c r="AW16" s="9"/>
      <c r="AY16">
        <v>13</v>
      </c>
      <c r="AZ16">
        <v>47537.65</v>
      </c>
      <c r="BA16" s="9"/>
      <c r="BC16" s="9"/>
      <c r="BD16" s="9"/>
      <c r="BF16" s="9"/>
      <c r="BG16" s="9"/>
      <c r="BI16" s="9"/>
      <c r="BK16" s="9"/>
      <c r="BM16" s="9"/>
      <c r="BN16">
        <v>32</v>
      </c>
      <c r="BO16">
        <v>47537.65</v>
      </c>
      <c r="BP16">
        <v>47537.65</v>
      </c>
    </row>
    <row r="17" spans="1:68" x14ac:dyDescent="0.35">
      <c r="A17" s="9" t="s">
        <v>72</v>
      </c>
      <c r="B17" s="9" t="s">
        <v>73</v>
      </c>
      <c r="C17" s="9" t="s">
        <v>74</v>
      </c>
      <c r="D17">
        <v>1</v>
      </c>
      <c r="E17">
        <v>1</v>
      </c>
      <c r="F17" s="10">
        <v>43256.563402777778</v>
      </c>
      <c r="G17" s="11">
        <v>43221</v>
      </c>
      <c r="H17" s="11">
        <v>43251</v>
      </c>
      <c r="I17" s="9" t="s">
        <v>75</v>
      </c>
      <c r="J17">
        <v>1234</v>
      </c>
      <c r="K17">
        <v>7773331122</v>
      </c>
      <c r="L17" s="9" t="s">
        <v>76</v>
      </c>
      <c r="M17" s="9" t="s">
        <v>77</v>
      </c>
      <c r="N17" s="9" t="s">
        <v>78</v>
      </c>
      <c r="O17" s="9" t="s">
        <v>78</v>
      </c>
      <c r="P17" s="9" t="s">
        <v>78</v>
      </c>
      <c r="Q17" s="9" t="s">
        <v>78</v>
      </c>
      <c r="R17" s="9" t="s">
        <v>78</v>
      </c>
      <c r="S17" s="9" t="s">
        <v>78</v>
      </c>
      <c r="T17" s="9" t="s">
        <v>78</v>
      </c>
      <c r="U17" s="9" t="s">
        <v>79</v>
      </c>
      <c r="V17" s="9" t="s">
        <v>95</v>
      </c>
      <c r="W17" s="9" t="s">
        <v>151</v>
      </c>
      <c r="X17" s="9" t="s">
        <v>192</v>
      </c>
      <c r="Y17">
        <v>2</v>
      </c>
      <c r="Z17" s="9" t="s">
        <v>196</v>
      </c>
      <c r="AA17">
        <v>203</v>
      </c>
      <c r="AB17" s="9" t="s">
        <v>207</v>
      </c>
      <c r="AC17" s="9" t="s">
        <v>234</v>
      </c>
      <c r="AD17" s="9" t="s">
        <v>253</v>
      </c>
      <c r="AE17">
        <v>2587.5</v>
      </c>
      <c r="AF17">
        <v>0</v>
      </c>
      <c r="AG17">
        <v>0</v>
      </c>
      <c r="AH17">
        <v>0</v>
      </c>
      <c r="AI17">
        <v>3431.5</v>
      </c>
      <c r="AJ17">
        <v>3769</v>
      </c>
      <c r="AK17">
        <v>2250</v>
      </c>
      <c r="AL17">
        <v>0</v>
      </c>
      <c r="AM17" s="9"/>
      <c r="AO17" s="9"/>
      <c r="AP17" s="9"/>
      <c r="AQ17" s="9"/>
      <c r="AR17" s="9"/>
      <c r="AS17" s="11"/>
      <c r="AT17" s="11"/>
      <c r="AU17" s="11"/>
      <c r="AV17" s="9"/>
      <c r="AW17" s="9"/>
      <c r="AY17">
        <v>13</v>
      </c>
      <c r="AZ17">
        <v>47537.65</v>
      </c>
      <c r="BA17" s="9"/>
      <c r="BC17" s="9"/>
      <c r="BD17" s="9"/>
      <c r="BF17" s="9"/>
      <c r="BG17" s="9"/>
      <c r="BI17" s="9"/>
      <c r="BK17" s="9"/>
      <c r="BM17" s="9"/>
      <c r="BN17">
        <v>32</v>
      </c>
      <c r="BO17">
        <v>47537.65</v>
      </c>
      <c r="BP17">
        <v>47537.65</v>
      </c>
    </row>
    <row r="18" spans="1:68" x14ac:dyDescent="0.35">
      <c r="A18" s="9" t="s">
        <v>72</v>
      </c>
      <c r="B18" s="9" t="s">
        <v>73</v>
      </c>
      <c r="C18" s="9" t="s">
        <v>74</v>
      </c>
      <c r="D18">
        <v>1</v>
      </c>
      <c r="E18">
        <v>1</v>
      </c>
      <c r="F18" s="10">
        <v>43256.563402777778</v>
      </c>
      <c r="G18" s="11">
        <v>43221</v>
      </c>
      <c r="H18" s="11">
        <v>43251</v>
      </c>
      <c r="I18" s="9" t="s">
        <v>75</v>
      </c>
      <c r="J18">
        <v>1234</v>
      </c>
      <c r="K18">
        <v>7773331122</v>
      </c>
      <c r="L18" s="9" t="s">
        <v>76</v>
      </c>
      <c r="M18" s="9" t="s">
        <v>77</v>
      </c>
      <c r="N18" s="9" t="s">
        <v>78</v>
      </c>
      <c r="O18" s="9" t="s">
        <v>78</v>
      </c>
      <c r="P18" s="9" t="s">
        <v>78</v>
      </c>
      <c r="Q18" s="9" t="s">
        <v>78</v>
      </c>
      <c r="R18" s="9" t="s">
        <v>78</v>
      </c>
      <c r="S18" s="9" t="s">
        <v>78</v>
      </c>
      <c r="T18" s="9" t="s">
        <v>78</v>
      </c>
      <c r="U18" s="9" t="s">
        <v>79</v>
      </c>
      <c r="V18" s="9" t="s">
        <v>96</v>
      </c>
      <c r="W18" s="9" t="s">
        <v>152</v>
      </c>
      <c r="X18" s="9" t="s">
        <v>192</v>
      </c>
      <c r="Y18">
        <v>2</v>
      </c>
      <c r="Z18" s="9" t="s">
        <v>196</v>
      </c>
      <c r="AA18">
        <v>204</v>
      </c>
      <c r="AB18" s="9" t="s">
        <v>208</v>
      </c>
      <c r="AC18" s="9" t="s">
        <v>233</v>
      </c>
      <c r="AD18" s="9" t="s">
        <v>252</v>
      </c>
      <c r="AE18">
        <v>0</v>
      </c>
      <c r="AF18">
        <v>0</v>
      </c>
      <c r="AG18">
        <v>0</v>
      </c>
      <c r="AH18">
        <v>0</v>
      </c>
      <c r="AI18">
        <v>1025.22</v>
      </c>
      <c r="AJ18">
        <v>1160.73</v>
      </c>
      <c r="AK18">
        <v>0</v>
      </c>
      <c r="AL18">
        <v>135.51</v>
      </c>
      <c r="AM18" s="9"/>
      <c r="AO18" s="9"/>
      <c r="AP18" s="9"/>
      <c r="AQ18" s="9"/>
      <c r="AR18" s="9"/>
      <c r="AS18" s="11"/>
      <c r="AT18" s="11"/>
      <c r="AU18" s="11"/>
      <c r="AV18" s="9"/>
      <c r="AW18" s="9"/>
      <c r="AY18">
        <v>13</v>
      </c>
      <c r="AZ18">
        <v>47537.65</v>
      </c>
      <c r="BA18" s="9"/>
      <c r="BC18" s="9"/>
      <c r="BD18" s="9"/>
      <c r="BF18" s="9"/>
      <c r="BG18" s="9"/>
      <c r="BI18" s="9"/>
      <c r="BK18" s="9"/>
      <c r="BM18" s="9"/>
      <c r="BN18">
        <v>32</v>
      </c>
      <c r="BO18">
        <v>47537.65</v>
      </c>
      <c r="BP18">
        <v>47537.65</v>
      </c>
    </row>
    <row r="19" spans="1:68" x14ac:dyDescent="0.35">
      <c r="A19" s="9" t="s">
        <v>72</v>
      </c>
      <c r="B19" s="9" t="s">
        <v>73</v>
      </c>
      <c r="C19" s="9" t="s">
        <v>74</v>
      </c>
      <c r="D19">
        <v>1</v>
      </c>
      <c r="E19">
        <v>1</v>
      </c>
      <c r="F19" s="10">
        <v>43256.563402777778</v>
      </c>
      <c r="G19" s="11">
        <v>43221</v>
      </c>
      <c r="H19" s="11">
        <v>43251</v>
      </c>
      <c r="I19" s="9" t="s">
        <v>75</v>
      </c>
      <c r="J19">
        <v>1234</v>
      </c>
      <c r="K19">
        <v>7773331122</v>
      </c>
      <c r="L19" s="9" t="s">
        <v>76</v>
      </c>
      <c r="M19" s="9" t="s">
        <v>77</v>
      </c>
      <c r="N19" s="9" t="s">
        <v>78</v>
      </c>
      <c r="O19" s="9" t="s">
        <v>78</v>
      </c>
      <c r="P19" s="9" t="s">
        <v>78</v>
      </c>
      <c r="Q19" s="9" t="s">
        <v>78</v>
      </c>
      <c r="R19" s="9" t="s">
        <v>78</v>
      </c>
      <c r="S19" s="9" t="s">
        <v>78</v>
      </c>
      <c r="T19" s="9" t="s">
        <v>78</v>
      </c>
      <c r="U19" s="9" t="s">
        <v>79</v>
      </c>
      <c r="V19" s="9" t="s">
        <v>97</v>
      </c>
      <c r="W19" s="9" t="s">
        <v>153</v>
      </c>
      <c r="X19" s="9" t="s">
        <v>192</v>
      </c>
      <c r="Y19">
        <v>2</v>
      </c>
      <c r="Z19" s="9" t="s">
        <v>196</v>
      </c>
      <c r="AA19">
        <v>220</v>
      </c>
      <c r="AB19" s="9" t="s">
        <v>209</v>
      </c>
      <c r="AC19" s="9" t="s">
        <v>235</v>
      </c>
      <c r="AD19" s="9" t="s">
        <v>254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990</v>
      </c>
      <c r="AK19">
        <v>0</v>
      </c>
      <c r="AL19">
        <v>990</v>
      </c>
      <c r="AM19" s="9"/>
      <c r="AO19" s="9"/>
      <c r="AP19" s="9"/>
      <c r="AQ19" s="9"/>
      <c r="AR19" s="9"/>
      <c r="AS19" s="11"/>
      <c r="AT19" s="11"/>
      <c r="AU19" s="11"/>
      <c r="AV19" s="9"/>
      <c r="AW19" s="9"/>
      <c r="AY19">
        <v>13</v>
      </c>
      <c r="AZ19">
        <v>47537.65</v>
      </c>
      <c r="BA19" s="9"/>
      <c r="BC19" s="9"/>
      <c r="BD19" s="9"/>
      <c r="BF19" s="9"/>
      <c r="BG19" s="9"/>
      <c r="BI19" s="9"/>
      <c r="BK19" s="9"/>
      <c r="BM19" s="9"/>
      <c r="BN19">
        <v>32</v>
      </c>
      <c r="BO19">
        <v>47537.65</v>
      </c>
      <c r="BP19">
        <v>47537.65</v>
      </c>
    </row>
    <row r="20" spans="1:68" x14ac:dyDescent="0.35">
      <c r="A20" s="9" t="s">
        <v>72</v>
      </c>
      <c r="B20" s="9" t="s">
        <v>73</v>
      </c>
      <c r="C20" s="9" t="s">
        <v>74</v>
      </c>
      <c r="D20">
        <v>1</v>
      </c>
      <c r="E20">
        <v>1</v>
      </c>
      <c r="F20" s="10">
        <v>43256.563402777778</v>
      </c>
      <c r="G20" s="11">
        <v>43221</v>
      </c>
      <c r="H20" s="11">
        <v>43251</v>
      </c>
      <c r="I20" s="9" t="s">
        <v>75</v>
      </c>
      <c r="J20">
        <v>1234</v>
      </c>
      <c r="K20">
        <v>7773331122</v>
      </c>
      <c r="L20" s="9" t="s">
        <v>76</v>
      </c>
      <c r="M20" s="9" t="s">
        <v>77</v>
      </c>
      <c r="N20" s="9" t="s">
        <v>78</v>
      </c>
      <c r="O20" s="9" t="s">
        <v>78</v>
      </c>
      <c r="P20" s="9" t="s">
        <v>78</v>
      </c>
      <c r="Q20" s="9" t="s">
        <v>78</v>
      </c>
      <c r="R20" s="9" t="s">
        <v>78</v>
      </c>
      <c r="S20" s="9" t="s">
        <v>78</v>
      </c>
      <c r="T20" s="9" t="s">
        <v>78</v>
      </c>
      <c r="U20" s="9" t="s">
        <v>79</v>
      </c>
      <c r="V20" s="9" t="s">
        <v>98</v>
      </c>
      <c r="W20" s="9" t="s">
        <v>154</v>
      </c>
      <c r="X20" s="9" t="s">
        <v>192</v>
      </c>
      <c r="Y20">
        <v>2</v>
      </c>
      <c r="Z20" s="9" t="s">
        <v>196</v>
      </c>
      <c r="AA20">
        <v>220</v>
      </c>
      <c r="AB20" s="9" t="s">
        <v>209</v>
      </c>
      <c r="AC20" s="9" t="s">
        <v>236</v>
      </c>
      <c r="AD20" s="9" t="s">
        <v>255</v>
      </c>
      <c r="AE20">
        <v>0</v>
      </c>
      <c r="AF20">
        <v>0</v>
      </c>
      <c r="AG20">
        <v>0</v>
      </c>
      <c r="AH20">
        <v>812</v>
      </c>
      <c r="AI20">
        <v>0</v>
      </c>
      <c r="AJ20">
        <v>812</v>
      </c>
      <c r="AK20">
        <v>0</v>
      </c>
      <c r="AL20">
        <v>812</v>
      </c>
      <c r="AM20" s="9"/>
      <c r="AO20" s="9"/>
      <c r="AP20" s="9"/>
      <c r="AQ20" s="9"/>
      <c r="AR20" s="9"/>
      <c r="AS20" s="11"/>
      <c r="AT20" s="11"/>
      <c r="AU20" s="11"/>
      <c r="AV20" s="9"/>
      <c r="AW20" s="9"/>
      <c r="AY20">
        <v>13</v>
      </c>
      <c r="AZ20">
        <v>47537.65</v>
      </c>
      <c r="BA20" s="9"/>
      <c r="BC20" s="9"/>
      <c r="BD20" s="9"/>
      <c r="BF20" s="9"/>
      <c r="BG20" s="9"/>
      <c r="BI20" s="9"/>
      <c r="BK20" s="9"/>
      <c r="BM20" s="9"/>
      <c r="BN20">
        <v>32</v>
      </c>
      <c r="BO20">
        <v>47537.65</v>
      </c>
      <c r="BP20">
        <v>47537.65</v>
      </c>
    </row>
    <row r="21" spans="1:68" x14ac:dyDescent="0.35">
      <c r="A21" s="9" t="s">
        <v>72</v>
      </c>
      <c r="B21" s="9" t="s">
        <v>73</v>
      </c>
      <c r="C21" s="9" t="s">
        <v>74</v>
      </c>
      <c r="D21">
        <v>1</v>
      </c>
      <c r="E21">
        <v>1</v>
      </c>
      <c r="F21" s="10">
        <v>43256.563402777778</v>
      </c>
      <c r="G21" s="11">
        <v>43221</v>
      </c>
      <c r="H21" s="11">
        <v>43251</v>
      </c>
      <c r="I21" s="9" t="s">
        <v>75</v>
      </c>
      <c r="J21">
        <v>1234</v>
      </c>
      <c r="K21">
        <v>7773331122</v>
      </c>
      <c r="L21" s="9" t="s">
        <v>76</v>
      </c>
      <c r="M21" s="9" t="s">
        <v>77</v>
      </c>
      <c r="N21" s="9" t="s">
        <v>78</v>
      </c>
      <c r="O21" s="9" t="s">
        <v>78</v>
      </c>
      <c r="P21" s="9" t="s">
        <v>78</v>
      </c>
      <c r="Q21" s="9" t="s">
        <v>78</v>
      </c>
      <c r="R21" s="9" t="s">
        <v>78</v>
      </c>
      <c r="S21" s="9" t="s">
        <v>78</v>
      </c>
      <c r="T21" s="9" t="s">
        <v>78</v>
      </c>
      <c r="U21" s="9" t="s">
        <v>79</v>
      </c>
      <c r="V21" s="9" t="s">
        <v>99</v>
      </c>
      <c r="W21" s="9" t="s">
        <v>155</v>
      </c>
      <c r="X21" s="9" t="s">
        <v>192</v>
      </c>
      <c r="Y21">
        <v>2</v>
      </c>
      <c r="Z21" s="9" t="s">
        <v>196</v>
      </c>
      <c r="AA21">
        <v>221</v>
      </c>
      <c r="AB21" s="9" t="s">
        <v>210</v>
      </c>
      <c r="AC21" s="9" t="s">
        <v>235</v>
      </c>
      <c r="AD21" s="9" t="s">
        <v>256</v>
      </c>
      <c r="AE21">
        <v>0</v>
      </c>
      <c r="AF21">
        <v>0</v>
      </c>
      <c r="AG21">
        <v>0</v>
      </c>
      <c r="AH21">
        <v>6672.3</v>
      </c>
      <c r="AI21">
        <v>0</v>
      </c>
      <c r="AJ21">
        <v>13401.46</v>
      </c>
      <c r="AK21">
        <v>0</v>
      </c>
      <c r="AL21">
        <v>13401.46</v>
      </c>
      <c r="AM21" s="9"/>
      <c r="AO21" s="9"/>
      <c r="AP21" s="9"/>
      <c r="AQ21" s="9"/>
      <c r="AR21" s="9"/>
      <c r="AS21" s="11"/>
      <c r="AT21" s="11"/>
      <c r="AU21" s="11"/>
      <c r="AV21" s="9"/>
      <c r="AW21" s="9"/>
      <c r="AY21">
        <v>13</v>
      </c>
      <c r="AZ21">
        <v>47537.65</v>
      </c>
      <c r="BA21" s="9"/>
      <c r="BC21" s="9"/>
      <c r="BD21" s="9"/>
      <c r="BF21" s="9"/>
      <c r="BG21" s="9"/>
      <c r="BI21" s="9"/>
      <c r="BK21" s="9"/>
      <c r="BM21" s="9"/>
      <c r="BN21">
        <v>32</v>
      </c>
      <c r="BO21">
        <v>47537.65</v>
      </c>
      <c r="BP21">
        <v>47537.65</v>
      </c>
    </row>
    <row r="22" spans="1:68" x14ac:dyDescent="0.35">
      <c r="A22" s="9" t="s">
        <v>72</v>
      </c>
      <c r="B22" s="9" t="s">
        <v>73</v>
      </c>
      <c r="C22" s="9" t="s">
        <v>74</v>
      </c>
      <c r="D22">
        <v>1</v>
      </c>
      <c r="E22">
        <v>1</v>
      </c>
      <c r="F22" s="10">
        <v>43256.563402777778</v>
      </c>
      <c r="G22" s="11">
        <v>43221</v>
      </c>
      <c r="H22" s="11">
        <v>43251</v>
      </c>
      <c r="I22" s="9" t="s">
        <v>75</v>
      </c>
      <c r="J22">
        <v>1234</v>
      </c>
      <c r="K22">
        <v>7773331122</v>
      </c>
      <c r="L22" s="9" t="s">
        <v>76</v>
      </c>
      <c r="M22" s="9" t="s">
        <v>77</v>
      </c>
      <c r="N22" s="9" t="s">
        <v>78</v>
      </c>
      <c r="O22" s="9" t="s">
        <v>78</v>
      </c>
      <c r="P22" s="9" t="s">
        <v>78</v>
      </c>
      <c r="Q22" s="9" t="s">
        <v>78</v>
      </c>
      <c r="R22" s="9" t="s">
        <v>78</v>
      </c>
      <c r="S22" s="9" t="s">
        <v>78</v>
      </c>
      <c r="T22" s="9" t="s">
        <v>78</v>
      </c>
      <c r="U22" s="9" t="s">
        <v>79</v>
      </c>
      <c r="V22" s="9" t="s">
        <v>100</v>
      </c>
      <c r="W22" s="9" t="s">
        <v>156</v>
      </c>
      <c r="X22" s="9" t="s">
        <v>192</v>
      </c>
      <c r="Y22">
        <v>2</v>
      </c>
      <c r="Z22" s="9" t="s">
        <v>196</v>
      </c>
      <c r="AA22">
        <v>221</v>
      </c>
      <c r="AB22" s="9" t="s">
        <v>210</v>
      </c>
      <c r="AC22" s="9" t="s">
        <v>237</v>
      </c>
      <c r="AD22" s="9" t="s">
        <v>257</v>
      </c>
      <c r="AE22">
        <v>0</v>
      </c>
      <c r="AF22">
        <v>0</v>
      </c>
      <c r="AG22">
        <v>246.1</v>
      </c>
      <c r="AH22">
        <v>0</v>
      </c>
      <c r="AI22">
        <v>683.1</v>
      </c>
      <c r="AJ22">
        <v>0</v>
      </c>
      <c r="AK22">
        <v>683.1</v>
      </c>
      <c r="AL22">
        <v>0</v>
      </c>
      <c r="AM22" s="9"/>
      <c r="AO22" s="9"/>
      <c r="AP22" s="9"/>
      <c r="AQ22" s="9"/>
      <c r="AR22" s="9"/>
      <c r="AS22" s="11"/>
      <c r="AT22" s="11"/>
      <c r="AU22" s="11"/>
      <c r="AV22" s="9"/>
      <c r="AW22" s="9"/>
      <c r="AY22">
        <v>13</v>
      </c>
      <c r="AZ22">
        <v>47537.65</v>
      </c>
      <c r="BA22" s="9"/>
      <c r="BC22" s="9"/>
      <c r="BD22" s="9"/>
      <c r="BF22" s="9"/>
      <c r="BG22" s="9"/>
      <c r="BI22" s="9"/>
      <c r="BK22" s="9"/>
      <c r="BM22" s="9"/>
      <c r="BN22">
        <v>32</v>
      </c>
      <c r="BO22">
        <v>47537.65</v>
      </c>
      <c r="BP22">
        <v>47537.65</v>
      </c>
    </row>
    <row r="23" spans="1:68" x14ac:dyDescent="0.35">
      <c r="A23" s="9" t="s">
        <v>72</v>
      </c>
      <c r="B23" s="9" t="s">
        <v>73</v>
      </c>
      <c r="C23" s="9" t="s">
        <v>74</v>
      </c>
      <c r="D23">
        <v>1</v>
      </c>
      <c r="E23">
        <v>1</v>
      </c>
      <c r="F23" s="10">
        <v>43256.563402777778</v>
      </c>
      <c r="G23" s="11">
        <v>43221</v>
      </c>
      <c r="H23" s="11">
        <v>43251</v>
      </c>
      <c r="I23" s="9" t="s">
        <v>75</v>
      </c>
      <c r="J23">
        <v>1234</v>
      </c>
      <c r="K23">
        <v>7773331122</v>
      </c>
      <c r="L23" s="9" t="s">
        <v>76</v>
      </c>
      <c r="M23" s="9" t="s">
        <v>77</v>
      </c>
      <c r="N23" s="9" t="s">
        <v>78</v>
      </c>
      <c r="O23" s="9" t="s">
        <v>78</v>
      </c>
      <c r="P23" s="9" t="s">
        <v>78</v>
      </c>
      <c r="Q23" s="9" t="s">
        <v>78</v>
      </c>
      <c r="R23" s="9" t="s">
        <v>78</v>
      </c>
      <c r="S23" s="9" t="s">
        <v>78</v>
      </c>
      <c r="T23" s="9" t="s">
        <v>78</v>
      </c>
      <c r="U23" s="9" t="s">
        <v>79</v>
      </c>
      <c r="V23" s="9" t="s">
        <v>101</v>
      </c>
      <c r="W23" s="9" t="s">
        <v>157</v>
      </c>
      <c r="X23" s="9" t="s">
        <v>192</v>
      </c>
      <c r="Y23">
        <v>2</v>
      </c>
      <c r="Z23" s="9" t="s">
        <v>196</v>
      </c>
      <c r="AA23">
        <v>221</v>
      </c>
      <c r="AB23" s="9" t="s">
        <v>210</v>
      </c>
      <c r="AC23" s="9" t="s">
        <v>225</v>
      </c>
      <c r="AD23" s="9" t="s">
        <v>258</v>
      </c>
      <c r="AE23">
        <v>0</v>
      </c>
      <c r="AF23">
        <v>0</v>
      </c>
      <c r="AG23">
        <v>0</v>
      </c>
      <c r="AH23">
        <v>0.21</v>
      </c>
      <c r="AI23">
        <v>0</v>
      </c>
      <c r="AJ23">
        <v>0.21</v>
      </c>
      <c r="AK23">
        <v>0</v>
      </c>
      <c r="AL23">
        <v>0.21</v>
      </c>
      <c r="AM23" s="9"/>
      <c r="AO23" s="9"/>
      <c r="AP23" s="9"/>
      <c r="AQ23" s="9"/>
      <c r="AR23" s="9"/>
      <c r="AS23" s="11"/>
      <c r="AT23" s="11"/>
      <c r="AU23" s="11"/>
      <c r="AV23" s="9"/>
      <c r="AW23" s="9"/>
      <c r="AY23">
        <v>13</v>
      </c>
      <c r="AZ23">
        <v>47537.65</v>
      </c>
      <c r="BA23" s="9"/>
      <c r="BC23" s="9"/>
      <c r="BD23" s="9"/>
      <c r="BF23" s="9"/>
      <c r="BG23" s="9"/>
      <c r="BI23" s="9"/>
      <c r="BK23" s="9"/>
      <c r="BM23" s="9"/>
      <c r="BN23">
        <v>32</v>
      </c>
      <c r="BO23">
        <v>47537.65</v>
      </c>
      <c r="BP23">
        <v>47537.65</v>
      </c>
    </row>
    <row r="24" spans="1:68" x14ac:dyDescent="0.35">
      <c r="A24" s="9" t="s">
        <v>72</v>
      </c>
      <c r="B24" s="9" t="s">
        <v>73</v>
      </c>
      <c r="C24" s="9" t="s">
        <v>74</v>
      </c>
      <c r="D24">
        <v>1</v>
      </c>
      <c r="E24">
        <v>1</v>
      </c>
      <c r="F24" s="10">
        <v>43256.563402777778</v>
      </c>
      <c r="G24" s="11">
        <v>43221</v>
      </c>
      <c r="H24" s="11">
        <v>43251</v>
      </c>
      <c r="I24" s="9" t="s">
        <v>75</v>
      </c>
      <c r="J24">
        <v>1234</v>
      </c>
      <c r="K24">
        <v>7773331122</v>
      </c>
      <c r="L24" s="9" t="s">
        <v>76</v>
      </c>
      <c r="M24" s="9" t="s">
        <v>77</v>
      </c>
      <c r="N24" s="9" t="s">
        <v>78</v>
      </c>
      <c r="O24" s="9" t="s">
        <v>78</v>
      </c>
      <c r="P24" s="9" t="s">
        <v>78</v>
      </c>
      <c r="Q24" s="9" t="s">
        <v>78</v>
      </c>
      <c r="R24" s="9" t="s">
        <v>78</v>
      </c>
      <c r="S24" s="9" t="s">
        <v>78</v>
      </c>
      <c r="T24" s="9" t="s">
        <v>78</v>
      </c>
      <c r="U24" s="9" t="s">
        <v>79</v>
      </c>
      <c r="V24" s="9" t="s">
        <v>102</v>
      </c>
      <c r="W24" s="9" t="s">
        <v>158</v>
      </c>
      <c r="X24" s="9" t="s">
        <v>192</v>
      </c>
      <c r="Y24">
        <v>2</v>
      </c>
      <c r="Z24" s="9" t="s">
        <v>196</v>
      </c>
      <c r="AA24">
        <v>230</v>
      </c>
      <c r="AB24" s="9" t="s">
        <v>158</v>
      </c>
      <c r="AC24" s="9"/>
      <c r="AD24" s="9" t="s">
        <v>158</v>
      </c>
      <c r="AE24">
        <v>0</v>
      </c>
      <c r="AF24">
        <v>0</v>
      </c>
      <c r="AG24">
        <v>0</v>
      </c>
      <c r="AH24">
        <v>3200</v>
      </c>
      <c r="AI24">
        <v>0</v>
      </c>
      <c r="AJ24">
        <v>21160</v>
      </c>
      <c r="AK24">
        <v>0</v>
      </c>
      <c r="AL24">
        <v>21160</v>
      </c>
      <c r="AM24" s="9"/>
      <c r="AO24" s="9"/>
      <c r="AP24" s="9"/>
      <c r="AQ24" s="9"/>
      <c r="AR24" s="9"/>
      <c r="AS24" s="11"/>
      <c r="AT24" s="11"/>
      <c r="AU24" s="11"/>
      <c r="AV24" s="9"/>
      <c r="AW24" s="9"/>
      <c r="AY24">
        <v>13</v>
      </c>
      <c r="AZ24">
        <v>47537.65</v>
      </c>
      <c r="BA24" s="9"/>
      <c r="BC24" s="9"/>
      <c r="BD24" s="9"/>
      <c r="BF24" s="9"/>
      <c r="BG24" s="9"/>
      <c r="BI24" s="9"/>
      <c r="BK24" s="9"/>
      <c r="BM24" s="9"/>
      <c r="BN24">
        <v>32</v>
      </c>
      <c r="BO24">
        <v>47537.65</v>
      </c>
      <c r="BP24">
        <v>47537.65</v>
      </c>
    </row>
    <row r="25" spans="1:68" x14ac:dyDescent="0.35">
      <c r="A25" s="9" t="s">
        <v>72</v>
      </c>
      <c r="B25" s="9" t="s">
        <v>73</v>
      </c>
      <c r="C25" s="9" t="s">
        <v>74</v>
      </c>
      <c r="D25">
        <v>1</v>
      </c>
      <c r="E25">
        <v>1</v>
      </c>
      <c r="F25" s="10">
        <v>43256.563402777778</v>
      </c>
      <c r="G25" s="11">
        <v>43221</v>
      </c>
      <c r="H25" s="11">
        <v>43251</v>
      </c>
      <c r="I25" s="9" t="s">
        <v>75</v>
      </c>
      <c r="J25">
        <v>1234</v>
      </c>
      <c r="K25">
        <v>7773331122</v>
      </c>
      <c r="L25" s="9" t="s">
        <v>76</v>
      </c>
      <c r="M25" s="9" t="s">
        <v>77</v>
      </c>
      <c r="N25" s="9" t="s">
        <v>78</v>
      </c>
      <c r="O25" s="9" t="s">
        <v>78</v>
      </c>
      <c r="P25" s="9" t="s">
        <v>78</v>
      </c>
      <c r="Q25" s="9" t="s">
        <v>78</v>
      </c>
      <c r="R25" s="9" t="s">
        <v>78</v>
      </c>
      <c r="S25" s="9" t="s">
        <v>78</v>
      </c>
      <c r="T25" s="9" t="s">
        <v>78</v>
      </c>
      <c r="U25" s="9" t="s">
        <v>79</v>
      </c>
      <c r="V25" s="9" t="s">
        <v>103</v>
      </c>
      <c r="W25" s="9" t="s">
        <v>159</v>
      </c>
      <c r="X25" s="9" t="s">
        <v>192</v>
      </c>
      <c r="Y25">
        <v>2</v>
      </c>
      <c r="Z25" s="9" t="s">
        <v>196</v>
      </c>
      <c r="AA25">
        <v>234</v>
      </c>
      <c r="AB25" s="9" t="s">
        <v>211</v>
      </c>
      <c r="AC25" s="9" t="s">
        <v>236</v>
      </c>
      <c r="AD25" s="9" t="s">
        <v>259</v>
      </c>
      <c r="AE25">
        <v>0</v>
      </c>
      <c r="AF25">
        <v>0</v>
      </c>
      <c r="AG25">
        <v>0</v>
      </c>
      <c r="AH25">
        <v>340</v>
      </c>
      <c r="AI25">
        <v>0</v>
      </c>
      <c r="AJ25">
        <v>340</v>
      </c>
      <c r="AK25">
        <v>0</v>
      </c>
      <c r="AL25">
        <v>340</v>
      </c>
      <c r="AM25" s="9"/>
      <c r="AO25" s="9"/>
      <c r="AP25" s="9"/>
      <c r="AQ25" s="9"/>
      <c r="AR25" s="9"/>
      <c r="AS25" s="11"/>
      <c r="AT25" s="11"/>
      <c r="AU25" s="11"/>
      <c r="AV25" s="9"/>
      <c r="AW25" s="9"/>
      <c r="AY25">
        <v>13</v>
      </c>
      <c r="AZ25">
        <v>47537.65</v>
      </c>
      <c r="BA25" s="9"/>
      <c r="BC25" s="9"/>
      <c r="BD25" s="9"/>
      <c r="BF25" s="9"/>
      <c r="BG25" s="9"/>
      <c r="BI25" s="9"/>
      <c r="BK25" s="9"/>
      <c r="BM25" s="9"/>
      <c r="BN25">
        <v>32</v>
      </c>
      <c r="BO25">
        <v>47537.65</v>
      </c>
      <c r="BP25">
        <v>47537.65</v>
      </c>
    </row>
    <row r="26" spans="1:68" x14ac:dyDescent="0.35">
      <c r="A26" s="9" t="s">
        <v>72</v>
      </c>
      <c r="B26" s="9" t="s">
        <v>73</v>
      </c>
      <c r="C26" s="9" t="s">
        <v>74</v>
      </c>
      <c r="D26">
        <v>1</v>
      </c>
      <c r="E26">
        <v>1</v>
      </c>
      <c r="F26" s="10">
        <v>43256.563402777778</v>
      </c>
      <c r="G26" s="11">
        <v>43221</v>
      </c>
      <c r="H26" s="11">
        <v>43251</v>
      </c>
      <c r="I26" s="9" t="s">
        <v>75</v>
      </c>
      <c r="J26">
        <v>1234</v>
      </c>
      <c r="K26">
        <v>7773331122</v>
      </c>
      <c r="L26" s="9" t="s">
        <v>76</v>
      </c>
      <c r="M26" s="9" t="s">
        <v>77</v>
      </c>
      <c r="N26" s="9" t="s">
        <v>78</v>
      </c>
      <c r="O26" s="9" t="s">
        <v>78</v>
      </c>
      <c r="P26" s="9" t="s">
        <v>78</v>
      </c>
      <c r="Q26" s="9" t="s">
        <v>78</v>
      </c>
      <c r="R26" s="9" t="s">
        <v>78</v>
      </c>
      <c r="S26" s="9" t="s">
        <v>78</v>
      </c>
      <c r="T26" s="9" t="s">
        <v>78</v>
      </c>
      <c r="U26" s="9" t="s">
        <v>79</v>
      </c>
      <c r="V26" s="9" t="s">
        <v>104</v>
      </c>
      <c r="W26" s="9" t="s">
        <v>160</v>
      </c>
      <c r="X26" s="9" t="s">
        <v>192</v>
      </c>
      <c r="Y26">
        <v>3</v>
      </c>
      <c r="Z26" s="9" t="s">
        <v>197</v>
      </c>
      <c r="AA26">
        <v>302</v>
      </c>
      <c r="AB26" s="9" t="s">
        <v>212</v>
      </c>
      <c r="AC26" s="9" t="s">
        <v>238</v>
      </c>
      <c r="AD26" s="9" t="s">
        <v>260</v>
      </c>
      <c r="AE26">
        <v>0</v>
      </c>
      <c r="AF26">
        <v>0</v>
      </c>
      <c r="AG26">
        <v>0</v>
      </c>
      <c r="AH26">
        <v>0</v>
      </c>
      <c r="AI26">
        <v>1017.63</v>
      </c>
      <c r="AJ26">
        <v>0</v>
      </c>
      <c r="AK26">
        <v>1017.63</v>
      </c>
      <c r="AL26">
        <v>0</v>
      </c>
      <c r="AM26" s="9"/>
      <c r="AO26" s="9"/>
      <c r="AP26" s="9"/>
      <c r="AQ26" s="9"/>
      <c r="AR26" s="9"/>
      <c r="AS26" s="11"/>
      <c r="AT26" s="11"/>
      <c r="AU26" s="11"/>
      <c r="AV26" s="9"/>
      <c r="AW26" s="9"/>
      <c r="AY26">
        <v>13</v>
      </c>
      <c r="AZ26">
        <v>47537.65</v>
      </c>
      <c r="BA26" s="9"/>
      <c r="BC26" s="9"/>
      <c r="BD26" s="9"/>
      <c r="BF26" s="9"/>
      <c r="BG26" s="9"/>
      <c r="BI26" s="9"/>
      <c r="BK26" s="9"/>
      <c r="BM26" s="9"/>
      <c r="BN26">
        <v>32</v>
      </c>
      <c r="BO26">
        <v>47537.65</v>
      </c>
      <c r="BP26">
        <v>47537.65</v>
      </c>
    </row>
    <row r="27" spans="1:68" x14ac:dyDescent="0.35">
      <c r="A27" s="9" t="s">
        <v>72</v>
      </c>
      <c r="B27" s="9" t="s">
        <v>73</v>
      </c>
      <c r="C27" s="9" t="s">
        <v>74</v>
      </c>
      <c r="D27">
        <v>1</v>
      </c>
      <c r="E27">
        <v>1</v>
      </c>
      <c r="F27" s="10">
        <v>43256.563402777778</v>
      </c>
      <c r="G27" s="11">
        <v>43221</v>
      </c>
      <c r="H27" s="11">
        <v>43251</v>
      </c>
      <c r="I27" s="9" t="s">
        <v>75</v>
      </c>
      <c r="J27">
        <v>1234</v>
      </c>
      <c r="K27">
        <v>7773331122</v>
      </c>
      <c r="L27" s="9" t="s">
        <v>76</v>
      </c>
      <c r="M27" s="9" t="s">
        <v>77</v>
      </c>
      <c r="N27" s="9" t="s">
        <v>78</v>
      </c>
      <c r="O27" s="9" t="s">
        <v>78</v>
      </c>
      <c r="P27" s="9" t="s">
        <v>78</v>
      </c>
      <c r="Q27" s="9" t="s">
        <v>78</v>
      </c>
      <c r="R27" s="9" t="s">
        <v>78</v>
      </c>
      <c r="S27" s="9" t="s">
        <v>78</v>
      </c>
      <c r="T27" s="9" t="s">
        <v>78</v>
      </c>
      <c r="U27" s="9" t="s">
        <v>79</v>
      </c>
      <c r="V27" s="9" t="s">
        <v>105</v>
      </c>
      <c r="W27" s="9" t="s">
        <v>161</v>
      </c>
      <c r="X27" s="9" t="s">
        <v>192</v>
      </c>
      <c r="Y27">
        <v>3</v>
      </c>
      <c r="Z27" s="9" t="s">
        <v>197</v>
      </c>
      <c r="AA27">
        <v>302</v>
      </c>
      <c r="AB27" s="9" t="s">
        <v>212</v>
      </c>
      <c r="AC27" s="9" t="s">
        <v>239</v>
      </c>
      <c r="AD27" s="9" t="s">
        <v>261</v>
      </c>
      <c r="AE27">
        <v>904.48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904.48</v>
      </c>
      <c r="AL27">
        <v>0</v>
      </c>
      <c r="AM27" s="9"/>
      <c r="AO27" s="9"/>
      <c r="AP27" s="9"/>
      <c r="AQ27" s="9"/>
      <c r="AR27" s="9"/>
      <c r="AS27" s="11"/>
      <c r="AT27" s="11"/>
      <c r="AU27" s="11"/>
      <c r="AV27" s="9"/>
      <c r="AW27" s="9"/>
      <c r="AY27">
        <v>13</v>
      </c>
      <c r="AZ27">
        <v>47537.65</v>
      </c>
      <c r="BA27" s="9"/>
      <c r="BC27" s="9"/>
      <c r="BD27" s="9"/>
      <c r="BF27" s="9"/>
      <c r="BG27" s="9"/>
      <c r="BI27" s="9"/>
      <c r="BK27" s="9"/>
      <c r="BM27" s="9"/>
      <c r="BN27">
        <v>32</v>
      </c>
      <c r="BO27">
        <v>47537.65</v>
      </c>
      <c r="BP27">
        <v>47537.65</v>
      </c>
    </row>
    <row r="28" spans="1:68" x14ac:dyDescent="0.35">
      <c r="A28" s="9" t="s">
        <v>72</v>
      </c>
      <c r="B28" s="9" t="s">
        <v>73</v>
      </c>
      <c r="C28" s="9" t="s">
        <v>74</v>
      </c>
      <c r="D28">
        <v>1</v>
      </c>
      <c r="E28">
        <v>1</v>
      </c>
      <c r="F28" s="10">
        <v>43256.563402777778</v>
      </c>
      <c r="G28" s="11">
        <v>43221</v>
      </c>
      <c r="H28" s="11">
        <v>43251</v>
      </c>
      <c r="I28" s="9" t="s">
        <v>75</v>
      </c>
      <c r="J28">
        <v>1234</v>
      </c>
      <c r="K28">
        <v>7773331122</v>
      </c>
      <c r="L28" s="9" t="s">
        <v>76</v>
      </c>
      <c r="M28" s="9" t="s">
        <v>77</v>
      </c>
      <c r="N28" s="9" t="s">
        <v>78</v>
      </c>
      <c r="O28" s="9" t="s">
        <v>78</v>
      </c>
      <c r="P28" s="9" t="s">
        <v>78</v>
      </c>
      <c r="Q28" s="9" t="s">
        <v>78</v>
      </c>
      <c r="R28" s="9" t="s">
        <v>78</v>
      </c>
      <c r="S28" s="9" t="s">
        <v>78</v>
      </c>
      <c r="T28" s="9" t="s">
        <v>78</v>
      </c>
      <c r="U28" s="9" t="s">
        <v>79</v>
      </c>
      <c r="V28" s="9" t="s">
        <v>106</v>
      </c>
      <c r="W28" s="9" t="s">
        <v>162</v>
      </c>
      <c r="X28" s="9" t="s">
        <v>192</v>
      </c>
      <c r="Y28">
        <v>3</v>
      </c>
      <c r="Z28" s="9" t="s">
        <v>197</v>
      </c>
      <c r="AA28">
        <v>303</v>
      </c>
      <c r="AB28" s="9" t="s">
        <v>213</v>
      </c>
      <c r="AC28" s="9" t="s">
        <v>237</v>
      </c>
      <c r="AD28" s="9" t="s">
        <v>262</v>
      </c>
      <c r="AE28">
        <v>0</v>
      </c>
      <c r="AF28">
        <v>0</v>
      </c>
      <c r="AG28">
        <v>0</v>
      </c>
      <c r="AH28">
        <v>0</v>
      </c>
      <c r="AI28">
        <v>805.07</v>
      </c>
      <c r="AJ28">
        <v>805.07</v>
      </c>
      <c r="AK28">
        <v>0</v>
      </c>
      <c r="AL28">
        <v>0</v>
      </c>
      <c r="AM28" s="9"/>
      <c r="AO28" s="9"/>
      <c r="AP28" s="9"/>
      <c r="AQ28" s="9"/>
      <c r="AR28" s="9"/>
      <c r="AS28" s="11"/>
      <c r="AT28" s="11"/>
      <c r="AU28" s="11"/>
      <c r="AV28" s="9"/>
      <c r="AW28" s="9"/>
      <c r="AY28">
        <v>13</v>
      </c>
      <c r="AZ28">
        <v>47537.65</v>
      </c>
      <c r="BA28" s="9"/>
      <c r="BC28" s="9"/>
      <c r="BD28" s="9"/>
      <c r="BF28" s="9"/>
      <c r="BG28" s="9"/>
      <c r="BI28" s="9"/>
      <c r="BK28" s="9"/>
      <c r="BM28" s="9"/>
      <c r="BN28">
        <v>32</v>
      </c>
      <c r="BO28">
        <v>47537.65</v>
      </c>
      <c r="BP28">
        <v>47537.65</v>
      </c>
    </row>
    <row r="29" spans="1:68" x14ac:dyDescent="0.35">
      <c r="A29" s="9" t="s">
        <v>72</v>
      </c>
      <c r="B29" s="9" t="s">
        <v>73</v>
      </c>
      <c r="C29" s="9" t="s">
        <v>74</v>
      </c>
      <c r="D29">
        <v>1</v>
      </c>
      <c r="E29">
        <v>1</v>
      </c>
      <c r="F29" s="10">
        <v>43256.563402777778</v>
      </c>
      <c r="G29" s="11">
        <v>43221</v>
      </c>
      <c r="H29" s="11">
        <v>43251</v>
      </c>
      <c r="I29" s="9" t="s">
        <v>75</v>
      </c>
      <c r="J29">
        <v>1234</v>
      </c>
      <c r="K29">
        <v>7773331122</v>
      </c>
      <c r="L29" s="9" t="s">
        <v>76</v>
      </c>
      <c r="M29" s="9" t="s">
        <v>77</v>
      </c>
      <c r="N29" s="9" t="s">
        <v>78</v>
      </c>
      <c r="O29" s="9" t="s">
        <v>78</v>
      </c>
      <c r="P29" s="9" t="s">
        <v>78</v>
      </c>
      <c r="Q29" s="9" t="s">
        <v>78</v>
      </c>
      <c r="R29" s="9" t="s">
        <v>78</v>
      </c>
      <c r="S29" s="9" t="s">
        <v>78</v>
      </c>
      <c r="T29" s="9" t="s">
        <v>78</v>
      </c>
      <c r="U29" s="9" t="s">
        <v>79</v>
      </c>
      <c r="V29" s="9" t="s">
        <v>108</v>
      </c>
      <c r="W29" s="9" t="s">
        <v>164</v>
      </c>
      <c r="X29" s="9" t="s">
        <v>193</v>
      </c>
      <c r="Y29">
        <v>4</v>
      </c>
      <c r="Z29" s="9" t="s">
        <v>198</v>
      </c>
      <c r="AA29">
        <v>401</v>
      </c>
      <c r="AB29" s="9" t="s">
        <v>214</v>
      </c>
      <c r="AC29" s="9" t="s">
        <v>240</v>
      </c>
      <c r="AD29" s="9" t="s">
        <v>263</v>
      </c>
      <c r="AE29">
        <v>0</v>
      </c>
      <c r="AF29">
        <v>0</v>
      </c>
      <c r="AG29">
        <v>975</v>
      </c>
      <c r="AH29">
        <v>0</v>
      </c>
      <c r="AI29">
        <v>1296.5999999999999</v>
      </c>
      <c r="AJ29">
        <v>0</v>
      </c>
      <c r="AK29">
        <v>1296.5999999999999</v>
      </c>
      <c r="AL29">
        <v>0</v>
      </c>
      <c r="AM29" s="9"/>
      <c r="AO29" s="9"/>
      <c r="AP29" s="9"/>
      <c r="AQ29" s="9"/>
      <c r="AR29" s="9"/>
      <c r="AS29" s="11"/>
      <c r="AT29" s="11"/>
      <c r="AU29" s="11"/>
      <c r="AV29" s="9"/>
      <c r="AW29" s="9"/>
      <c r="AY29">
        <v>13</v>
      </c>
      <c r="AZ29">
        <v>47537.65</v>
      </c>
      <c r="BA29" s="9"/>
      <c r="BC29" s="9"/>
      <c r="BD29" s="9"/>
      <c r="BF29" s="9"/>
      <c r="BG29" s="9"/>
      <c r="BI29" s="9"/>
      <c r="BK29" s="9"/>
      <c r="BM29" s="9"/>
      <c r="BN29">
        <v>32</v>
      </c>
      <c r="BO29">
        <v>47537.65</v>
      </c>
      <c r="BP29">
        <v>47537.65</v>
      </c>
    </row>
    <row r="30" spans="1:68" x14ac:dyDescent="0.35">
      <c r="A30" s="9" t="s">
        <v>72</v>
      </c>
      <c r="B30" s="9" t="s">
        <v>73</v>
      </c>
      <c r="C30" s="9" t="s">
        <v>74</v>
      </c>
      <c r="D30">
        <v>1</v>
      </c>
      <c r="E30">
        <v>1</v>
      </c>
      <c r="F30" s="10">
        <v>43256.563402777778</v>
      </c>
      <c r="G30" s="11">
        <v>43221</v>
      </c>
      <c r="H30" s="11">
        <v>43251</v>
      </c>
      <c r="I30" s="9" t="s">
        <v>75</v>
      </c>
      <c r="J30">
        <v>1234</v>
      </c>
      <c r="K30">
        <v>7773331122</v>
      </c>
      <c r="L30" s="9" t="s">
        <v>76</v>
      </c>
      <c r="M30" s="9" t="s">
        <v>77</v>
      </c>
      <c r="N30" s="9" t="s">
        <v>78</v>
      </c>
      <c r="O30" s="9" t="s">
        <v>78</v>
      </c>
      <c r="P30" s="9" t="s">
        <v>78</v>
      </c>
      <c r="Q30" s="9" t="s">
        <v>78</v>
      </c>
      <c r="R30" s="9" t="s">
        <v>78</v>
      </c>
      <c r="S30" s="9" t="s">
        <v>78</v>
      </c>
      <c r="T30" s="9" t="s">
        <v>78</v>
      </c>
      <c r="U30" s="9" t="s">
        <v>79</v>
      </c>
      <c r="V30" s="9" t="s">
        <v>109</v>
      </c>
      <c r="W30" s="9" t="s">
        <v>165</v>
      </c>
      <c r="X30" s="9" t="s">
        <v>193</v>
      </c>
      <c r="Y30">
        <v>4</v>
      </c>
      <c r="Z30" s="9" t="s">
        <v>198</v>
      </c>
      <c r="AA30">
        <v>401</v>
      </c>
      <c r="AB30" s="9" t="s">
        <v>214</v>
      </c>
      <c r="AC30" s="9" t="s">
        <v>241</v>
      </c>
      <c r="AD30" s="9" t="s">
        <v>264</v>
      </c>
      <c r="AE30">
        <v>0</v>
      </c>
      <c r="AF30">
        <v>0</v>
      </c>
      <c r="AG30">
        <v>0</v>
      </c>
      <c r="AH30">
        <v>0</v>
      </c>
      <c r="AI30">
        <v>75</v>
      </c>
      <c r="AJ30">
        <v>0</v>
      </c>
      <c r="AK30">
        <v>75</v>
      </c>
      <c r="AL30">
        <v>0</v>
      </c>
      <c r="AM30" s="9"/>
      <c r="AO30" s="9"/>
      <c r="AP30" s="9"/>
      <c r="AQ30" s="9"/>
      <c r="AR30" s="9"/>
      <c r="AS30" s="11"/>
      <c r="AT30" s="11"/>
      <c r="AU30" s="11"/>
      <c r="AV30" s="9"/>
      <c r="AW30" s="9"/>
      <c r="AY30">
        <v>13</v>
      </c>
      <c r="AZ30">
        <v>47537.65</v>
      </c>
      <c r="BA30" s="9"/>
      <c r="BC30" s="9"/>
      <c r="BD30" s="9"/>
      <c r="BF30" s="9"/>
      <c r="BG30" s="9"/>
      <c r="BI30" s="9"/>
      <c r="BK30" s="9"/>
      <c r="BM30" s="9"/>
      <c r="BN30">
        <v>32</v>
      </c>
      <c r="BO30">
        <v>47537.65</v>
      </c>
      <c r="BP30">
        <v>47537.65</v>
      </c>
    </row>
    <row r="31" spans="1:68" x14ac:dyDescent="0.35">
      <c r="A31" s="9" t="s">
        <v>72</v>
      </c>
      <c r="B31" s="9" t="s">
        <v>73</v>
      </c>
      <c r="C31" s="9" t="s">
        <v>74</v>
      </c>
      <c r="D31">
        <v>1</v>
      </c>
      <c r="E31">
        <v>1</v>
      </c>
      <c r="F31" s="10">
        <v>43256.563402777778</v>
      </c>
      <c r="G31" s="11">
        <v>43221</v>
      </c>
      <c r="H31" s="11">
        <v>43251</v>
      </c>
      <c r="I31" s="9" t="s">
        <v>75</v>
      </c>
      <c r="J31">
        <v>1234</v>
      </c>
      <c r="K31">
        <v>7773331122</v>
      </c>
      <c r="L31" s="9" t="s">
        <v>76</v>
      </c>
      <c r="M31" s="9" t="s">
        <v>77</v>
      </c>
      <c r="N31" s="9" t="s">
        <v>78</v>
      </c>
      <c r="O31" s="9" t="s">
        <v>78</v>
      </c>
      <c r="P31" s="9" t="s">
        <v>78</v>
      </c>
      <c r="Q31" s="9" t="s">
        <v>78</v>
      </c>
      <c r="R31" s="9" t="s">
        <v>78</v>
      </c>
      <c r="S31" s="9" t="s">
        <v>78</v>
      </c>
      <c r="T31" s="9" t="s">
        <v>78</v>
      </c>
      <c r="U31" s="9" t="s">
        <v>79</v>
      </c>
      <c r="V31" s="9" t="s">
        <v>110</v>
      </c>
      <c r="W31" s="9" t="s">
        <v>166</v>
      </c>
      <c r="X31" s="9" t="s">
        <v>193</v>
      </c>
      <c r="Y31">
        <v>4</v>
      </c>
      <c r="Z31" s="9" t="s">
        <v>198</v>
      </c>
      <c r="AA31">
        <v>402</v>
      </c>
      <c r="AB31" s="9" t="s">
        <v>215</v>
      </c>
      <c r="AC31" s="9" t="s">
        <v>235</v>
      </c>
      <c r="AD31" s="9" t="s">
        <v>265</v>
      </c>
      <c r="AE31">
        <v>0</v>
      </c>
      <c r="AF31">
        <v>0</v>
      </c>
      <c r="AG31">
        <v>0</v>
      </c>
      <c r="AH31">
        <v>0</v>
      </c>
      <c r="AI31">
        <v>1540</v>
      </c>
      <c r="AJ31">
        <v>0</v>
      </c>
      <c r="AK31">
        <v>1540</v>
      </c>
      <c r="AL31">
        <v>0</v>
      </c>
      <c r="AM31" s="9"/>
      <c r="AO31" s="9"/>
      <c r="AP31" s="9"/>
      <c r="AQ31" s="9"/>
      <c r="AR31" s="9"/>
      <c r="AS31" s="11"/>
      <c r="AT31" s="11"/>
      <c r="AU31" s="11"/>
      <c r="AV31" s="9"/>
      <c r="AW31" s="9"/>
      <c r="AY31">
        <v>13</v>
      </c>
      <c r="AZ31">
        <v>47537.65</v>
      </c>
      <c r="BA31" s="9"/>
      <c r="BC31" s="9"/>
      <c r="BD31" s="9"/>
      <c r="BF31" s="9"/>
      <c r="BG31" s="9"/>
      <c r="BI31" s="9"/>
      <c r="BK31" s="9"/>
      <c r="BM31" s="9"/>
      <c r="BN31">
        <v>32</v>
      </c>
      <c r="BO31">
        <v>47537.65</v>
      </c>
      <c r="BP31">
        <v>47537.65</v>
      </c>
    </row>
    <row r="32" spans="1:68" x14ac:dyDescent="0.35">
      <c r="A32" s="9" t="s">
        <v>72</v>
      </c>
      <c r="B32" s="9" t="s">
        <v>73</v>
      </c>
      <c r="C32" s="9" t="s">
        <v>74</v>
      </c>
      <c r="D32">
        <v>1</v>
      </c>
      <c r="E32">
        <v>1</v>
      </c>
      <c r="F32" s="10">
        <v>43256.563402777778</v>
      </c>
      <c r="G32" s="11">
        <v>43221</v>
      </c>
      <c r="H32" s="11">
        <v>43251</v>
      </c>
      <c r="I32" s="9" t="s">
        <v>75</v>
      </c>
      <c r="J32">
        <v>1234</v>
      </c>
      <c r="K32">
        <v>7773331122</v>
      </c>
      <c r="L32" s="9" t="s">
        <v>76</v>
      </c>
      <c r="M32" s="9" t="s">
        <v>77</v>
      </c>
      <c r="N32" s="9" t="s">
        <v>78</v>
      </c>
      <c r="O32" s="9" t="s">
        <v>78</v>
      </c>
      <c r="P32" s="9" t="s">
        <v>78</v>
      </c>
      <c r="Q32" s="9" t="s">
        <v>78</v>
      </c>
      <c r="R32" s="9" t="s">
        <v>78</v>
      </c>
      <c r="S32" s="9" t="s">
        <v>78</v>
      </c>
      <c r="T32" s="9" t="s">
        <v>78</v>
      </c>
      <c r="U32" s="9" t="s">
        <v>79</v>
      </c>
      <c r="V32" s="9" t="s">
        <v>111</v>
      </c>
      <c r="W32" s="9" t="s">
        <v>167</v>
      </c>
      <c r="X32" s="9" t="s">
        <v>193</v>
      </c>
      <c r="Y32">
        <v>4</v>
      </c>
      <c r="Z32" s="9" t="s">
        <v>198</v>
      </c>
      <c r="AA32">
        <v>402</v>
      </c>
      <c r="AB32" s="9" t="s">
        <v>215</v>
      </c>
      <c r="AC32" s="9" t="s">
        <v>224</v>
      </c>
      <c r="AD32" s="9" t="s">
        <v>266</v>
      </c>
      <c r="AE32">
        <v>0</v>
      </c>
      <c r="AF32">
        <v>0</v>
      </c>
      <c r="AG32">
        <v>780</v>
      </c>
      <c r="AH32">
        <v>0</v>
      </c>
      <c r="AI32">
        <v>780</v>
      </c>
      <c r="AJ32">
        <v>0</v>
      </c>
      <c r="AK32">
        <v>780</v>
      </c>
      <c r="AL32">
        <v>0</v>
      </c>
      <c r="AM32" s="9"/>
      <c r="AO32" s="9"/>
      <c r="AP32" s="9"/>
      <c r="AQ32" s="9"/>
      <c r="AR32" s="9"/>
      <c r="AS32" s="11"/>
      <c r="AT32" s="11"/>
      <c r="AU32" s="11"/>
      <c r="AV32" s="9"/>
      <c r="AW32" s="9"/>
      <c r="AY32">
        <v>13</v>
      </c>
      <c r="AZ32">
        <v>47537.65</v>
      </c>
      <c r="BA32" s="9"/>
      <c r="BC32" s="9"/>
      <c r="BD32" s="9"/>
      <c r="BF32" s="9"/>
      <c r="BG32" s="9"/>
      <c r="BI32" s="9"/>
      <c r="BK32" s="9"/>
      <c r="BM32" s="9"/>
      <c r="BN32">
        <v>32</v>
      </c>
      <c r="BO32">
        <v>47537.65</v>
      </c>
      <c r="BP32">
        <v>47537.65</v>
      </c>
    </row>
    <row r="33" spans="1:68" x14ac:dyDescent="0.35">
      <c r="A33" s="9" t="s">
        <v>72</v>
      </c>
      <c r="B33" s="9" t="s">
        <v>73</v>
      </c>
      <c r="C33" s="9" t="s">
        <v>74</v>
      </c>
      <c r="D33">
        <v>1</v>
      </c>
      <c r="E33">
        <v>1</v>
      </c>
      <c r="F33" s="10">
        <v>43256.563402777778</v>
      </c>
      <c r="G33" s="11">
        <v>43221</v>
      </c>
      <c r="H33" s="11">
        <v>43251</v>
      </c>
      <c r="I33" s="9" t="s">
        <v>75</v>
      </c>
      <c r="J33">
        <v>1234</v>
      </c>
      <c r="K33">
        <v>7773331122</v>
      </c>
      <c r="L33" s="9" t="s">
        <v>76</v>
      </c>
      <c r="M33" s="9" t="s">
        <v>77</v>
      </c>
      <c r="N33" s="9" t="s">
        <v>78</v>
      </c>
      <c r="O33" s="9" t="s">
        <v>78</v>
      </c>
      <c r="P33" s="9" t="s">
        <v>78</v>
      </c>
      <c r="Q33" s="9" t="s">
        <v>78</v>
      </c>
      <c r="R33" s="9" t="s">
        <v>78</v>
      </c>
      <c r="S33" s="9" t="s">
        <v>78</v>
      </c>
      <c r="T33" s="9" t="s">
        <v>78</v>
      </c>
      <c r="U33" s="9" t="s">
        <v>79</v>
      </c>
      <c r="V33" s="9" t="s">
        <v>112</v>
      </c>
      <c r="W33" s="9" t="s">
        <v>168</v>
      </c>
      <c r="X33" s="9" t="s">
        <v>193</v>
      </c>
      <c r="Y33">
        <v>4</v>
      </c>
      <c r="Z33" s="9" t="s">
        <v>198</v>
      </c>
      <c r="AA33">
        <v>403</v>
      </c>
      <c r="AB33" s="9" t="s">
        <v>216</v>
      </c>
      <c r="AC33" s="9" t="s">
        <v>224</v>
      </c>
      <c r="AD33" s="9" t="s">
        <v>267</v>
      </c>
      <c r="AE33">
        <v>0</v>
      </c>
      <c r="AF33">
        <v>0</v>
      </c>
      <c r="AG33">
        <v>0</v>
      </c>
      <c r="AH33">
        <v>0</v>
      </c>
      <c r="AI33">
        <v>1900</v>
      </c>
      <c r="AJ33">
        <v>0</v>
      </c>
      <c r="AK33">
        <v>1900</v>
      </c>
      <c r="AL33">
        <v>0</v>
      </c>
      <c r="AM33" s="9"/>
      <c r="AO33" s="9"/>
      <c r="AP33" s="9"/>
      <c r="AQ33" s="9"/>
      <c r="AR33" s="9"/>
      <c r="AS33" s="11"/>
      <c r="AT33" s="11"/>
      <c r="AU33" s="11"/>
      <c r="AV33" s="9"/>
      <c r="AW33" s="9"/>
      <c r="AY33">
        <v>13</v>
      </c>
      <c r="AZ33">
        <v>47537.65</v>
      </c>
      <c r="BA33" s="9"/>
      <c r="BC33" s="9"/>
      <c r="BD33" s="9"/>
      <c r="BF33" s="9"/>
      <c r="BG33" s="9"/>
      <c r="BI33" s="9"/>
      <c r="BK33" s="9"/>
      <c r="BM33" s="9"/>
      <c r="BN33">
        <v>32</v>
      </c>
      <c r="BO33">
        <v>47537.65</v>
      </c>
      <c r="BP33">
        <v>47537.65</v>
      </c>
    </row>
    <row r="34" spans="1:68" x14ac:dyDescent="0.35">
      <c r="A34" s="9" t="s">
        <v>72</v>
      </c>
      <c r="B34" s="9" t="s">
        <v>73</v>
      </c>
      <c r="C34" s="9" t="s">
        <v>74</v>
      </c>
      <c r="D34">
        <v>1</v>
      </c>
      <c r="E34">
        <v>1</v>
      </c>
      <c r="F34" s="10">
        <v>43256.563402777778</v>
      </c>
      <c r="G34" s="11">
        <v>43221</v>
      </c>
      <c r="H34" s="11">
        <v>43251</v>
      </c>
      <c r="I34" s="9" t="s">
        <v>75</v>
      </c>
      <c r="J34">
        <v>1234</v>
      </c>
      <c r="K34">
        <v>7773331122</v>
      </c>
      <c r="L34" s="9" t="s">
        <v>76</v>
      </c>
      <c r="M34" s="9" t="s">
        <v>77</v>
      </c>
      <c r="N34" s="9" t="s">
        <v>78</v>
      </c>
      <c r="O34" s="9" t="s">
        <v>78</v>
      </c>
      <c r="P34" s="9" t="s">
        <v>78</v>
      </c>
      <c r="Q34" s="9" t="s">
        <v>78</v>
      </c>
      <c r="R34" s="9" t="s">
        <v>78</v>
      </c>
      <c r="S34" s="9" t="s">
        <v>78</v>
      </c>
      <c r="T34" s="9" t="s">
        <v>78</v>
      </c>
      <c r="U34" s="9" t="s">
        <v>79</v>
      </c>
      <c r="V34" s="9" t="s">
        <v>113</v>
      </c>
      <c r="W34" s="9" t="s">
        <v>169</v>
      </c>
      <c r="X34" s="9" t="s">
        <v>193</v>
      </c>
      <c r="Y34">
        <v>4</v>
      </c>
      <c r="Z34" s="9" t="s">
        <v>198</v>
      </c>
      <c r="AA34">
        <v>403</v>
      </c>
      <c r="AB34" s="9" t="s">
        <v>216</v>
      </c>
      <c r="AC34" s="9" t="s">
        <v>242</v>
      </c>
      <c r="AD34" s="9" t="s">
        <v>268</v>
      </c>
      <c r="AE34">
        <v>0</v>
      </c>
      <c r="AF34">
        <v>0</v>
      </c>
      <c r="AG34">
        <v>290</v>
      </c>
      <c r="AH34">
        <v>0</v>
      </c>
      <c r="AI34">
        <v>290</v>
      </c>
      <c r="AJ34">
        <v>0</v>
      </c>
      <c r="AK34">
        <v>290</v>
      </c>
      <c r="AL34">
        <v>0</v>
      </c>
      <c r="AM34" s="9"/>
      <c r="AO34" s="9"/>
      <c r="AP34" s="9"/>
      <c r="AQ34" s="9"/>
      <c r="AR34" s="9"/>
      <c r="AS34" s="11"/>
      <c r="AT34" s="11"/>
      <c r="AU34" s="11"/>
      <c r="AV34" s="9"/>
      <c r="AW34" s="9"/>
      <c r="AY34">
        <v>13</v>
      </c>
      <c r="AZ34">
        <v>47537.65</v>
      </c>
      <c r="BA34" s="9"/>
      <c r="BC34" s="9"/>
      <c r="BD34" s="9"/>
      <c r="BF34" s="9"/>
      <c r="BG34" s="9"/>
      <c r="BI34" s="9"/>
      <c r="BK34" s="9"/>
      <c r="BM34" s="9"/>
      <c r="BN34">
        <v>32</v>
      </c>
      <c r="BO34">
        <v>47537.65</v>
      </c>
      <c r="BP34">
        <v>47537.65</v>
      </c>
    </row>
    <row r="35" spans="1:68" x14ac:dyDescent="0.35">
      <c r="A35" s="9" t="s">
        <v>72</v>
      </c>
      <c r="B35" s="9" t="s">
        <v>73</v>
      </c>
      <c r="C35" s="9" t="s">
        <v>74</v>
      </c>
      <c r="D35">
        <v>1</v>
      </c>
      <c r="E35">
        <v>1</v>
      </c>
      <c r="F35" s="10">
        <v>43256.563402777778</v>
      </c>
      <c r="G35" s="11">
        <v>43221</v>
      </c>
      <c r="H35" s="11">
        <v>43251</v>
      </c>
      <c r="I35" s="9" t="s">
        <v>75</v>
      </c>
      <c r="J35">
        <v>1234</v>
      </c>
      <c r="K35">
        <v>7773331122</v>
      </c>
      <c r="L35" s="9" t="s">
        <v>76</v>
      </c>
      <c r="M35" s="9" t="s">
        <v>77</v>
      </c>
      <c r="N35" s="9" t="s">
        <v>78</v>
      </c>
      <c r="O35" s="9" t="s">
        <v>78</v>
      </c>
      <c r="P35" s="9" t="s">
        <v>78</v>
      </c>
      <c r="Q35" s="9" t="s">
        <v>78</v>
      </c>
      <c r="R35" s="9" t="s">
        <v>78</v>
      </c>
      <c r="S35" s="9" t="s">
        <v>78</v>
      </c>
      <c r="T35" s="9" t="s">
        <v>78</v>
      </c>
      <c r="U35" s="9" t="s">
        <v>79</v>
      </c>
      <c r="V35" s="9" t="s">
        <v>114</v>
      </c>
      <c r="W35" s="9" t="s">
        <v>170</v>
      </c>
      <c r="X35" s="9" t="s">
        <v>193</v>
      </c>
      <c r="Y35">
        <v>4</v>
      </c>
      <c r="Z35" s="9" t="s">
        <v>198</v>
      </c>
      <c r="AA35">
        <v>405</v>
      </c>
      <c r="AB35" s="9" t="s">
        <v>170</v>
      </c>
      <c r="AC35" s="9"/>
      <c r="AD35" s="9" t="s">
        <v>170</v>
      </c>
      <c r="AE35">
        <v>0</v>
      </c>
      <c r="AF35">
        <v>0</v>
      </c>
      <c r="AG35">
        <v>3200</v>
      </c>
      <c r="AH35">
        <v>0</v>
      </c>
      <c r="AI35">
        <v>21160</v>
      </c>
      <c r="AJ35">
        <v>0</v>
      </c>
      <c r="AK35">
        <v>21160</v>
      </c>
      <c r="AL35">
        <v>0</v>
      </c>
      <c r="AM35" s="9"/>
      <c r="AO35" s="9"/>
      <c r="AP35" s="9"/>
      <c r="AQ35" s="9"/>
      <c r="AR35" s="9"/>
      <c r="AS35" s="11"/>
      <c r="AT35" s="11"/>
      <c r="AU35" s="11"/>
      <c r="AV35" s="9"/>
      <c r="AW35" s="9"/>
      <c r="AY35">
        <v>13</v>
      </c>
      <c r="AZ35">
        <v>47537.65</v>
      </c>
      <c r="BA35" s="9"/>
      <c r="BC35" s="9"/>
      <c r="BD35" s="9"/>
      <c r="BF35" s="9"/>
      <c r="BG35" s="9"/>
      <c r="BI35" s="9"/>
      <c r="BK35" s="9"/>
      <c r="BM35" s="9"/>
      <c r="BN35">
        <v>32</v>
      </c>
      <c r="BO35">
        <v>47537.65</v>
      </c>
      <c r="BP35">
        <v>47537.65</v>
      </c>
    </row>
    <row r="36" spans="1:68" x14ac:dyDescent="0.35">
      <c r="A36" s="9" t="s">
        <v>72</v>
      </c>
      <c r="B36" s="9" t="s">
        <v>73</v>
      </c>
      <c r="C36" s="9" t="s">
        <v>74</v>
      </c>
      <c r="D36">
        <v>1</v>
      </c>
      <c r="E36">
        <v>1</v>
      </c>
      <c r="F36" s="10">
        <v>43256.563402777778</v>
      </c>
      <c r="G36" s="11">
        <v>43221</v>
      </c>
      <c r="H36" s="11">
        <v>43251</v>
      </c>
      <c r="I36" s="9" t="s">
        <v>75</v>
      </c>
      <c r="J36">
        <v>1234</v>
      </c>
      <c r="K36">
        <v>7773331122</v>
      </c>
      <c r="L36" s="9" t="s">
        <v>76</v>
      </c>
      <c r="M36" s="9" t="s">
        <v>77</v>
      </c>
      <c r="N36" s="9" t="s">
        <v>78</v>
      </c>
      <c r="O36" s="9" t="s">
        <v>78</v>
      </c>
      <c r="P36" s="9" t="s">
        <v>78</v>
      </c>
      <c r="Q36" s="9" t="s">
        <v>78</v>
      </c>
      <c r="R36" s="9" t="s">
        <v>78</v>
      </c>
      <c r="S36" s="9" t="s">
        <v>78</v>
      </c>
      <c r="T36" s="9" t="s">
        <v>78</v>
      </c>
      <c r="U36" s="9" t="s">
        <v>79</v>
      </c>
      <c r="V36" s="9" t="s">
        <v>115</v>
      </c>
      <c r="W36" s="9" t="s">
        <v>171</v>
      </c>
      <c r="X36" s="9" t="s">
        <v>193</v>
      </c>
      <c r="Y36">
        <v>4</v>
      </c>
      <c r="Z36" s="9" t="s">
        <v>198</v>
      </c>
      <c r="AA36">
        <v>406</v>
      </c>
      <c r="AB36" s="9" t="s">
        <v>217</v>
      </c>
      <c r="AC36" s="9" t="s">
        <v>235</v>
      </c>
      <c r="AD36" s="9" t="s">
        <v>269</v>
      </c>
      <c r="AE36">
        <v>0</v>
      </c>
      <c r="AF36">
        <v>0</v>
      </c>
      <c r="AG36">
        <v>812</v>
      </c>
      <c r="AH36">
        <v>0</v>
      </c>
      <c r="AI36">
        <v>812</v>
      </c>
      <c r="AJ36">
        <v>0</v>
      </c>
      <c r="AK36">
        <v>812</v>
      </c>
      <c r="AL36">
        <v>0</v>
      </c>
      <c r="AM36" s="9"/>
      <c r="AO36" s="9"/>
      <c r="AP36" s="9"/>
      <c r="AQ36" s="9"/>
      <c r="AR36" s="9"/>
      <c r="AS36" s="11"/>
      <c r="AT36" s="11"/>
      <c r="AU36" s="11"/>
      <c r="AV36" s="9"/>
      <c r="AW36" s="9"/>
      <c r="AY36">
        <v>13</v>
      </c>
      <c r="AZ36">
        <v>47537.65</v>
      </c>
      <c r="BA36" s="9"/>
      <c r="BC36" s="9"/>
      <c r="BD36" s="9"/>
      <c r="BF36" s="9"/>
      <c r="BG36" s="9"/>
      <c r="BI36" s="9"/>
      <c r="BK36" s="9"/>
      <c r="BM36" s="9"/>
      <c r="BN36">
        <v>32</v>
      </c>
      <c r="BO36">
        <v>47537.65</v>
      </c>
      <c r="BP36">
        <v>47537.65</v>
      </c>
    </row>
    <row r="37" spans="1:68" x14ac:dyDescent="0.35">
      <c r="A37" s="9" t="s">
        <v>72</v>
      </c>
      <c r="B37" s="9" t="s">
        <v>73</v>
      </c>
      <c r="C37" s="9" t="s">
        <v>74</v>
      </c>
      <c r="D37">
        <v>1</v>
      </c>
      <c r="E37">
        <v>1</v>
      </c>
      <c r="F37" s="10">
        <v>43256.563402777778</v>
      </c>
      <c r="G37" s="11">
        <v>43221</v>
      </c>
      <c r="H37" s="11">
        <v>43251</v>
      </c>
      <c r="I37" s="9" t="s">
        <v>75</v>
      </c>
      <c r="J37">
        <v>1234</v>
      </c>
      <c r="K37">
        <v>7773331122</v>
      </c>
      <c r="L37" s="9" t="s">
        <v>76</v>
      </c>
      <c r="M37" s="9" t="s">
        <v>77</v>
      </c>
      <c r="N37" s="9" t="s">
        <v>78</v>
      </c>
      <c r="O37" s="9" t="s">
        <v>78</v>
      </c>
      <c r="P37" s="9" t="s">
        <v>78</v>
      </c>
      <c r="Q37" s="9" t="s">
        <v>78</v>
      </c>
      <c r="R37" s="9" t="s">
        <v>78</v>
      </c>
      <c r="S37" s="9" t="s">
        <v>78</v>
      </c>
      <c r="T37" s="9" t="s">
        <v>78</v>
      </c>
      <c r="U37" s="9" t="s">
        <v>79</v>
      </c>
      <c r="V37" s="9" t="s">
        <v>116</v>
      </c>
      <c r="W37" s="9" t="s">
        <v>172</v>
      </c>
      <c r="X37" s="9" t="s">
        <v>193</v>
      </c>
      <c r="Y37">
        <v>4</v>
      </c>
      <c r="Z37" s="9" t="s">
        <v>198</v>
      </c>
      <c r="AA37">
        <v>407</v>
      </c>
      <c r="AB37" s="9" t="s">
        <v>218</v>
      </c>
      <c r="AC37" s="9" t="s">
        <v>235</v>
      </c>
      <c r="AD37" s="9" t="s">
        <v>270</v>
      </c>
      <c r="AE37">
        <v>0</v>
      </c>
      <c r="AF37">
        <v>0</v>
      </c>
      <c r="AG37">
        <v>340</v>
      </c>
      <c r="AH37">
        <v>0</v>
      </c>
      <c r="AI37">
        <v>340</v>
      </c>
      <c r="AJ37">
        <v>0</v>
      </c>
      <c r="AK37">
        <v>340</v>
      </c>
      <c r="AL37">
        <v>0</v>
      </c>
      <c r="AM37" s="9"/>
      <c r="AO37" s="9"/>
      <c r="AP37" s="9"/>
      <c r="AQ37" s="9"/>
      <c r="AR37" s="9"/>
      <c r="AS37" s="11"/>
      <c r="AT37" s="11"/>
      <c r="AU37" s="11"/>
      <c r="AV37" s="9"/>
      <c r="AW37" s="9"/>
      <c r="AY37">
        <v>13</v>
      </c>
      <c r="AZ37">
        <v>47537.65</v>
      </c>
      <c r="BA37" s="9"/>
      <c r="BC37" s="9"/>
      <c r="BD37" s="9"/>
      <c r="BF37" s="9"/>
      <c r="BG37" s="9"/>
      <c r="BI37" s="9"/>
      <c r="BK37" s="9"/>
      <c r="BM37" s="9"/>
      <c r="BN37">
        <v>32</v>
      </c>
      <c r="BO37">
        <v>47537.65</v>
      </c>
      <c r="BP37">
        <v>47537.65</v>
      </c>
    </row>
    <row r="38" spans="1:68" x14ac:dyDescent="0.35">
      <c r="A38" s="9" t="s">
        <v>72</v>
      </c>
      <c r="B38" s="9" t="s">
        <v>73</v>
      </c>
      <c r="C38" s="9" t="s">
        <v>74</v>
      </c>
      <c r="D38">
        <v>1</v>
      </c>
      <c r="E38">
        <v>1</v>
      </c>
      <c r="F38" s="10">
        <v>43256.563402777778</v>
      </c>
      <c r="G38" s="11">
        <v>43221</v>
      </c>
      <c r="H38" s="11">
        <v>43251</v>
      </c>
      <c r="I38" s="9" t="s">
        <v>75</v>
      </c>
      <c r="J38">
        <v>1234</v>
      </c>
      <c r="K38">
        <v>7773331122</v>
      </c>
      <c r="L38" s="9" t="s">
        <v>76</v>
      </c>
      <c r="M38" s="9" t="s">
        <v>77</v>
      </c>
      <c r="N38" s="9" t="s">
        <v>78</v>
      </c>
      <c r="O38" s="9" t="s">
        <v>78</v>
      </c>
      <c r="P38" s="9" t="s">
        <v>78</v>
      </c>
      <c r="Q38" s="9" t="s">
        <v>78</v>
      </c>
      <c r="R38" s="9" t="s">
        <v>78</v>
      </c>
      <c r="S38" s="9" t="s">
        <v>78</v>
      </c>
      <c r="T38" s="9" t="s">
        <v>78</v>
      </c>
      <c r="U38" s="9" t="s">
        <v>79</v>
      </c>
      <c r="V38" s="9" t="s">
        <v>117</v>
      </c>
      <c r="W38" s="9" t="s">
        <v>173</v>
      </c>
      <c r="X38" s="9" t="s">
        <v>193</v>
      </c>
      <c r="Y38">
        <v>4</v>
      </c>
      <c r="Z38" s="9" t="s">
        <v>198</v>
      </c>
      <c r="AA38">
        <v>407</v>
      </c>
      <c r="AB38" s="9" t="s">
        <v>218</v>
      </c>
      <c r="AC38" s="9" t="s">
        <v>236</v>
      </c>
      <c r="AD38" s="9" t="s">
        <v>271</v>
      </c>
      <c r="AE38">
        <v>0</v>
      </c>
      <c r="AF38">
        <v>0</v>
      </c>
      <c r="AG38">
        <v>76</v>
      </c>
      <c r="AH38">
        <v>0</v>
      </c>
      <c r="AI38">
        <v>76</v>
      </c>
      <c r="AJ38">
        <v>0</v>
      </c>
      <c r="AK38">
        <v>76</v>
      </c>
      <c r="AL38">
        <v>0</v>
      </c>
      <c r="AM38" s="9"/>
      <c r="AO38" s="9"/>
      <c r="AP38" s="9"/>
      <c r="AQ38" s="9"/>
      <c r="AR38" s="9"/>
      <c r="AS38" s="11"/>
      <c r="AT38" s="11"/>
      <c r="AU38" s="11"/>
      <c r="AV38" s="9"/>
      <c r="AW38" s="9"/>
      <c r="AY38">
        <v>13</v>
      </c>
      <c r="AZ38">
        <v>47537.65</v>
      </c>
      <c r="BA38" s="9"/>
      <c r="BC38" s="9"/>
      <c r="BD38" s="9"/>
      <c r="BF38" s="9"/>
      <c r="BG38" s="9"/>
      <c r="BI38" s="9"/>
      <c r="BK38" s="9"/>
      <c r="BM38" s="9"/>
      <c r="BN38">
        <v>32</v>
      </c>
      <c r="BO38">
        <v>47537.65</v>
      </c>
      <c r="BP38">
        <v>47537.65</v>
      </c>
    </row>
    <row r="39" spans="1:68" x14ac:dyDescent="0.35">
      <c r="A39" s="9" t="s">
        <v>72</v>
      </c>
      <c r="B39" s="9" t="s">
        <v>73</v>
      </c>
      <c r="C39" s="9" t="s">
        <v>74</v>
      </c>
      <c r="D39">
        <v>1</v>
      </c>
      <c r="E39">
        <v>1</v>
      </c>
      <c r="F39" s="10">
        <v>43256.563402777778</v>
      </c>
      <c r="G39" s="11">
        <v>43221</v>
      </c>
      <c r="H39" s="11">
        <v>43251</v>
      </c>
      <c r="I39" s="9" t="s">
        <v>75</v>
      </c>
      <c r="J39">
        <v>1234</v>
      </c>
      <c r="K39">
        <v>7773331122</v>
      </c>
      <c r="L39" s="9" t="s">
        <v>76</v>
      </c>
      <c r="M39" s="9" t="s">
        <v>77</v>
      </c>
      <c r="N39" s="9" t="s">
        <v>78</v>
      </c>
      <c r="O39" s="9" t="s">
        <v>78</v>
      </c>
      <c r="P39" s="9" t="s">
        <v>78</v>
      </c>
      <c r="Q39" s="9" t="s">
        <v>78</v>
      </c>
      <c r="R39" s="9" t="s">
        <v>78</v>
      </c>
      <c r="S39" s="9" t="s">
        <v>78</v>
      </c>
      <c r="T39" s="9" t="s">
        <v>78</v>
      </c>
      <c r="U39" s="9" t="s">
        <v>79</v>
      </c>
      <c r="V39" s="9" t="s">
        <v>118</v>
      </c>
      <c r="W39" s="9" t="s">
        <v>174</v>
      </c>
      <c r="X39" s="9" t="s">
        <v>193</v>
      </c>
      <c r="Y39">
        <v>4</v>
      </c>
      <c r="Z39" s="9" t="s">
        <v>198</v>
      </c>
      <c r="AA39">
        <v>407</v>
      </c>
      <c r="AB39" s="9" t="s">
        <v>218</v>
      </c>
      <c r="AC39" s="9" t="s">
        <v>242</v>
      </c>
      <c r="AD39" s="9" t="s">
        <v>272</v>
      </c>
      <c r="AE39">
        <v>0</v>
      </c>
      <c r="AF39">
        <v>0</v>
      </c>
      <c r="AG39">
        <v>0</v>
      </c>
      <c r="AH39">
        <v>0</v>
      </c>
      <c r="AI39">
        <v>1365.5</v>
      </c>
      <c r="AJ39">
        <v>0</v>
      </c>
      <c r="AK39">
        <v>1365.5</v>
      </c>
      <c r="AL39">
        <v>0</v>
      </c>
      <c r="AM39" s="9"/>
      <c r="AO39" s="9"/>
      <c r="AP39" s="9"/>
      <c r="AQ39" s="9"/>
      <c r="AR39" s="9"/>
      <c r="AS39" s="11"/>
      <c r="AT39" s="11"/>
      <c r="AU39" s="11"/>
      <c r="AV39" s="9"/>
      <c r="AW39" s="9"/>
      <c r="AY39">
        <v>13</v>
      </c>
      <c r="AZ39">
        <v>47537.65</v>
      </c>
      <c r="BA39" s="9"/>
      <c r="BC39" s="9"/>
      <c r="BD39" s="9"/>
      <c r="BF39" s="9"/>
      <c r="BG39" s="9"/>
      <c r="BI39" s="9"/>
      <c r="BK39" s="9"/>
      <c r="BM39" s="9"/>
      <c r="BN39">
        <v>32</v>
      </c>
      <c r="BO39">
        <v>47537.65</v>
      </c>
      <c r="BP39">
        <v>47537.65</v>
      </c>
    </row>
    <row r="40" spans="1:68" x14ac:dyDescent="0.35">
      <c r="A40" s="9" t="s">
        <v>72</v>
      </c>
      <c r="B40" s="9" t="s">
        <v>73</v>
      </c>
      <c r="C40" s="9" t="s">
        <v>74</v>
      </c>
      <c r="D40">
        <v>1</v>
      </c>
      <c r="E40">
        <v>1</v>
      </c>
      <c r="F40" s="10">
        <v>43256.563402777778</v>
      </c>
      <c r="G40" s="11">
        <v>43221</v>
      </c>
      <c r="H40" s="11">
        <v>43251</v>
      </c>
      <c r="I40" s="9" t="s">
        <v>75</v>
      </c>
      <c r="J40">
        <v>1234</v>
      </c>
      <c r="K40">
        <v>7773331122</v>
      </c>
      <c r="L40" s="9" t="s">
        <v>76</v>
      </c>
      <c r="M40" s="9" t="s">
        <v>77</v>
      </c>
      <c r="N40" s="9" t="s">
        <v>78</v>
      </c>
      <c r="O40" s="9" t="s">
        <v>78</v>
      </c>
      <c r="P40" s="9" t="s">
        <v>78</v>
      </c>
      <c r="Q40" s="9" t="s">
        <v>78</v>
      </c>
      <c r="R40" s="9" t="s">
        <v>78</v>
      </c>
      <c r="S40" s="9" t="s">
        <v>78</v>
      </c>
      <c r="T40" s="9" t="s">
        <v>78</v>
      </c>
      <c r="U40" s="9" t="s">
        <v>79</v>
      </c>
      <c r="V40" s="9" t="s">
        <v>119</v>
      </c>
      <c r="W40" s="9" t="s">
        <v>175</v>
      </c>
      <c r="X40" s="9" t="s">
        <v>193</v>
      </c>
      <c r="Y40">
        <v>4</v>
      </c>
      <c r="Z40" s="9" t="s">
        <v>198</v>
      </c>
      <c r="AA40">
        <v>407</v>
      </c>
      <c r="AB40" s="9" t="s">
        <v>218</v>
      </c>
      <c r="AC40" s="9" t="s">
        <v>243</v>
      </c>
      <c r="AD40" s="9" t="s">
        <v>273</v>
      </c>
      <c r="AE40">
        <v>0</v>
      </c>
      <c r="AF40">
        <v>0</v>
      </c>
      <c r="AG40">
        <v>0</v>
      </c>
      <c r="AH40">
        <v>0</v>
      </c>
      <c r="AI40">
        <v>760</v>
      </c>
      <c r="AJ40">
        <v>0</v>
      </c>
      <c r="AK40">
        <v>760</v>
      </c>
      <c r="AL40">
        <v>0</v>
      </c>
      <c r="AM40" s="9"/>
      <c r="AO40" s="9"/>
      <c r="AP40" s="9"/>
      <c r="AQ40" s="9"/>
      <c r="AR40" s="9"/>
      <c r="AS40" s="11"/>
      <c r="AT40" s="11"/>
      <c r="AU40" s="11"/>
      <c r="AV40" s="9"/>
      <c r="AW40" s="9"/>
      <c r="AY40">
        <v>13</v>
      </c>
      <c r="AZ40">
        <v>47537.65</v>
      </c>
      <c r="BA40" s="9"/>
      <c r="BC40" s="9"/>
      <c r="BD40" s="9"/>
      <c r="BF40" s="9"/>
      <c r="BG40" s="9"/>
      <c r="BI40" s="9"/>
      <c r="BK40" s="9"/>
      <c r="BM40" s="9"/>
      <c r="BN40">
        <v>32</v>
      </c>
      <c r="BO40">
        <v>47537.65</v>
      </c>
      <c r="BP40">
        <v>47537.65</v>
      </c>
    </row>
    <row r="41" spans="1:68" x14ac:dyDescent="0.35">
      <c r="A41" s="9" t="s">
        <v>72</v>
      </c>
      <c r="B41" s="9" t="s">
        <v>73</v>
      </c>
      <c r="C41" s="9" t="s">
        <v>74</v>
      </c>
      <c r="D41">
        <v>1</v>
      </c>
      <c r="E41">
        <v>1</v>
      </c>
      <c r="F41" s="10">
        <v>43256.563402777778</v>
      </c>
      <c r="G41" s="11">
        <v>43221</v>
      </c>
      <c r="H41" s="11">
        <v>43251</v>
      </c>
      <c r="I41" s="9" t="s">
        <v>75</v>
      </c>
      <c r="J41">
        <v>1234</v>
      </c>
      <c r="K41">
        <v>7773331122</v>
      </c>
      <c r="L41" s="9" t="s">
        <v>76</v>
      </c>
      <c r="M41" s="9" t="s">
        <v>77</v>
      </c>
      <c r="N41" s="9" t="s">
        <v>78</v>
      </c>
      <c r="O41" s="9" t="s">
        <v>78</v>
      </c>
      <c r="P41" s="9" t="s">
        <v>78</v>
      </c>
      <c r="Q41" s="9" t="s">
        <v>78</v>
      </c>
      <c r="R41" s="9" t="s">
        <v>78</v>
      </c>
      <c r="S41" s="9" t="s">
        <v>78</v>
      </c>
      <c r="T41" s="9" t="s">
        <v>78</v>
      </c>
      <c r="U41" s="9" t="s">
        <v>79</v>
      </c>
      <c r="V41" s="9" t="s">
        <v>120</v>
      </c>
      <c r="W41" s="9" t="s">
        <v>176</v>
      </c>
      <c r="X41" s="9" t="s">
        <v>192</v>
      </c>
      <c r="Y41">
        <v>6</v>
      </c>
      <c r="Z41" s="9" t="s">
        <v>199</v>
      </c>
      <c r="AA41">
        <v>641</v>
      </c>
      <c r="AB41" s="9" t="s">
        <v>219</v>
      </c>
      <c r="AC41" s="9" t="s">
        <v>237</v>
      </c>
      <c r="AD41" s="9" t="s">
        <v>274</v>
      </c>
      <c r="AE41">
        <v>3500</v>
      </c>
      <c r="AF41">
        <v>0</v>
      </c>
      <c r="AG41">
        <v>0</v>
      </c>
      <c r="AH41">
        <v>76</v>
      </c>
      <c r="AI41">
        <v>0</v>
      </c>
      <c r="AJ41">
        <v>1441.5</v>
      </c>
      <c r="AK41">
        <v>2058.5</v>
      </c>
      <c r="AL41">
        <v>0</v>
      </c>
      <c r="AM41" s="9"/>
      <c r="AO41" s="9"/>
      <c r="AP41" s="9"/>
      <c r="AQ41" s="9"/>
      <c r="AR41" s="9"/>
      <c r="AS41" s="11"/>
      <c r="AT41" s="11"/>
      <c r="AU41" s="11"/>
      <c r="AV41" s="9"/>
      <c r="AW41" s="9"/>
      <c r="AY41">
        <v>13</v>
      </c>
      <c r="AZ41">
        <v>47537.65</v>
      </c>
      <c r="BA41" s="9"/>
      <c r="BC41" s="9"/>
      <c r="BD41" s="9"/>
      <c r="BF41" s="9"/>
      <c r="BG41" s="9"/>
      <c r="BI41" s="9"/>
      <c r="BK41" s="9"/>
      <c r="BM41" s="9"/>
      <c r="BN41">
        <v>32</v>
      </c>
      <c r="BO41">
        <v>47537.65</v>
      </c>
      <c r="BP41">
        <v>47537.65</v>
      </c>
    </row>
    <row r="42" spans="1:68" x14ac:dyDescent="0.35">
      <c r="A42" s="9" t="s">
        <v>72</v>
      </c>
      <c r="B42" s="9" t="s">
        <v>73</v>
      </c>
      <c r="C42" s="9" t="s">
        <v>74</v>
      </c>
      <c r="D42">
        <v>1</v>
      </c>
      <c r="E42">
        <v>1</v>
      </c>
      <c r="F42" s="10">
        <v>43256.563402777778</v>
      </c>
      <c r="G42" s="11">
        <v>43221</v>
      </c>
      <c r="H42" s="11">
        <v>43251</v>
      </c>
      <c r="I42" s="9" t="s">
        <v>75</v>
      </c>
      <c r="J42">
        <v>1234</v>
      </c>
      <c r="K42">
        <v>7773331122</v>
      </c>
      <c r="L42" s="9" t="s">
        <v>76</v>
      </c>
      <c r="M42" s="9" t="s">
        <v>77</v>
      </c>
      <c r="N42" s="9" t="s">
        <v>78</v>
      </c>
      <c r="O42" s="9" t="s">
        <v>78</v>
      </c>
      <c r="P42" s="9" t="s">
        <v>78</v>
      </c>
      <c r="Q42" s="9" t="s">
        <v>78</v>
      </c>
      <c r="R42" s="9" t="s">
        <v>78</v>
      </c>
      <c r="S42" s="9" t="s">
        <v>78</v>
      </c>
      <c r="T42" s="9" t="s">
        <v>78</v>
      </c>
      <c r="U42" s="9" t="s">
        <v>79</v>
      </c>
      <c r="V42" s="9" t="s">
        <v>121</v>
      </c>
      <c r="W42" s="9" t="s">
        <v>177</v>
      </c>
      <c r="X42" s="9" t="s">
        <v>193</v>
      </c>
      <c r="Y42">
        <v>7</v>
      </c>
      <c r="Z42" s="9" t="s">
        <v>200</v>
      </c>
      <c r="AA42">
        <v>702</v>
      </c>
      <c r="AB42" s="9" t="s">
        <v>220</v>
      </c>
      <c r="AC42" s="9" t="s">
        <v>235</v>
      </c>
      <c r="AD42" s="9" t="s">
        <v>275</v>
      </c>
      <c r="AE42">
        <v>0</v>
      </c>
      <c r="AF42">
        <v>0</v>
      </c>
      <c r="AG42">
        <v>0</v>
      </c>
      <c r="AH42">
        <v>5136.04</v>
      </c>
      <c r="AI42">
        <v>0</v>
      </c>
      <c r="AJ42">
        <v>5136.04</v>
      </c>
      <c r="AK42">
        <v>0</v>
      </c>
      <c r="AL42">
        <v>5136.04</v>
      </c>
      <c r="AM42" s="9"/>
      <c r="AO42" s="9"/>
      <c r="AP42" s="9"/>
      <c r="AQ42" s="9"/>
      <c r="AR42" s="9"/>
      <c r="AS42" s="11"/>
      <c r="AT42" s="11"/>
      <c r="AU42" s="11"/>
      <c r="AV42" s="9"/>
      <c r="AW42" s="9"/>
      <c r="AY42">
        <v>13</v>
      </c>
      <c r="AZ42">
        <v>47537.65</v>
      </c>
      <c r="BA42" s="9"/>
      <c r="BC42" s="9"/>
      <c r="BD42" s="9"/>
      <c r="BF42" s="9"/>
      <c r="BG42" s="9"/>
      <c r="BI42" s="9"/>
      <c r="BK42" s="9"/>
      <c r="BM42" s="9"/>
      <c r="BN42">
        <v>32</v>
      </c>
      <c r="BO42">
        <v>47537.65</v>
      </c>
      <c r="BP42">
        <v>47537.65</v>
      </c>
    </row>
    <row r="43" spans="1:68" x14ac:dyDescent="0.35">
      <c r="A43" s="9" t="s">
        <v>72</v>
      </c>
      <c r="B43" s="9" t="s">
        <v>73</v>
      </c>
      <c r="C43" s="9" t="s">
        <v>74</v>
      </c>
      <c r="D43">
        <v>1</v>
      </c>
      <c r="E43">
        <v>1</v>
      </c>
      <c r="F43" s="10">
        <v>43256.563402777778</v>
      </c>
      <c r="G43" s="11">
        <v>43221</v>
      </c>
      <c r="H43" s="11">
        <v>43251</v>
      </c>
      <c r="I43" s="9" t="s">
        <v>75</v>
      </c>
      <c r="J43">
        <v>1234</v>
      </c>
      <c r="K43">
        <v>7773331122</v>
      </c>
      <c r="L43" s="9" t="s">
        <v>76</v>
      </c>
      <c r="M43" s="9" t="s">
        <v>77</v>
      </c>
      <c r="N43" s="9" t="s">
        <v>78</v>
      </c>
      <c r="O43" s="9" t="s">
        <v>78</v>
      </c>
      <c r="P43" s="9" t="s">
        <v>78</v>
      </c>
      <c r="Q43" s="9" t="s">
        <v>78</v>
      </c>
      <c r="R43" s="9" t="s">
        <v>78</v>
      </c>
      <c r="S43" s="9" t="s">
        <v>78</v>
      </c>
      <c r="T43" s="9" t="s">
        <v>78</v>
      </c>
      <c r="U43" s="9" t="s">
        <v>79</v>
      </c>
      <c r="V43" s="9" t="s">
        <v>122</v>
      </c>
      <c r="W43" s="9" t="s">
        <v>178</v>
      </c>
      <c r="X43" s="9" t="s">
        <v>193</v>
      </c>
      <c r="Y43">
        <v>7</v>
      </c>
      <c r="Z43" s="9" t="s">
        <v>200</v>
      </c>
      <c r="AA43">
        <v>702</v>
      </c>
      <c r="AB43" s="9" t="s">
        <v>220</v>
      </c>
      <c r="AC43" s="9" t="s">
        <v>237</v>
      </c>
      <c r="AD43" s="9" t="s">
        <v>276</v>
      </c>
      <c r="AE43">
        <v>0</v>
      </c>
      <c r="AF43">
        <v>0</v>
      </c>
      <c r="AG43">
        <v>0</v>
      </c>
      <c r="AH43">
        <v>26500</v>
      </c>
      <c r="AI43">
        <v>0</v>
      </c>
      <c r="AJ43">
        <v>96812.68</v>
      </c>
      <c r="AK43">
        <v>0</v>
      </c>
      <c r="AL43">
        <v>96812.68</v>
      </c>
      <c r="AM43" s="9"/>
      <c r="AO43" s="9"/>
      <c r="AP43" s="9"/>
      <c r="AQ43" s="9"/>
      <c r="AR43" s="9"/>
      <c r="AS43" s="11"/>
      <c r="AT43" s="11"/>
      <c r="AU43" s="11"/>
      <c r="AV43" s="9"/>
      <c r="AW43" s="9"/>
      <c r="AY43">
        <v>13</v>
      </c>
      <c r="AZ43">
        <v>47537.65</v>
      </c>
      <c r="BA43" s="9"/>
      <c r="BC43" s="9"/>
      <c r="BD43" s="9"/>
      <c r="BF43" s="9"/>
      <c r="BG43" s="9"/>
      <c r="BI43" s="9"/>
      <c r="BK43" s="9"/>
      <c r="BM43" s="9"/>
      <c r="BN43">
        <v>32</v>
      </c>
      <c r="BO43">
        <v>47537.65</v>
      </c>
      <c r="BP43">
        <v>47537.65</v>
      </c>
    </row>
    <row r="44" spans="1:68" x14ac:dyDescent="0.35">
      <c r="A44" s="9" t="s">
        <v>72</v>
      </c>
      <c r="B44" s="9" t="s">
        <v>73</v>
      </c>
      <c r="C44" s="9" t="s">
        <v>74</v>
      </c>
      <c r="D44">
        <v>1</v>
      </c>
      <c r="E44">
        <v>1</v>
      </c>
      <c r="F44" s="10">
        <v>43256.563402777778</v>
      </c>
      <c r="G44" s="11">
        <v>43221</v>
      </c>
      <c r="H44" s="11">
        <v>43251</v>
      </c>
      <c r="I44" s="9" t="s">
        <v>75</v>
      </c>
      <c r="J44">
        <v>1234</v>
      </c>
      <c r="K44">
        <v>7773331122</v>
      </c>
      <c r="L44" s="9" t="s">
        <v>76</v>
      </c>
      <c r="M44" s="9" t="s">
        <v>77</v>
      </c>
      <c r="N44" s="9" t="s">
        <v>78</v>
      </c>
      <c r="O44" s="9" t="s">
        <v>78</v>
      </c>
      <c r="P44" s="9" t="s">
        <v>78</v>
      </c>
      <c r="Q44" s="9" t="s">
        <v>78</v>
      </c>
      <c r="R44" s="9" t="s">
        <v>78</v>
      </c>
      <c r="S44" s="9" t="s">
        <v>78</v>
      </c>
      <c r="T44" s="9" t="s">
        <v>78</v>
      </c>
      <c r="U44" s="9" t="s">
        <v>79</v>
      </c>
      <c r="V44" s="9" t="s">
        <v>123</v>
      </c>
      <c r="W44" s="9" t="s">
        <v>179</v>
      </c>
      <c r="X44" s="9" t="s">
        <v>193</v>
      </c>
      <c r="Y44">
        <v>7</v>
      </c>
      <c r="Z44" s="9" t="s">
        <v>200</v>
      </c>
      <c r="AA44">
        <v>732</v>
      </c>
      <c r="AB44" s="9" t="s">
        <v>221</v>
      </c>
      <c r="AC44" s="9" t="s">
        <v>237</v>
      </c>
      <c r="AD44" s="9" t="s">
        <v>276</v>
      </c>
      <c r="AE44">
        <v>0</v>
      </c>
      <c r="AF44">
        <v>0</v>
      </c>
      <c r="AG44">
        <v>0</v>
      </c>
      <c r="AH44">
        <v>1010</v>
      </c>
      <c r="AI44">
        <v>0</v>
      </c>
      <c r="AJ44">
        <v>1010</v>
      </c>
      <c r="AK44">
        <v>0</v>
      </c>
      <c r="AL44">
        <v>1010</v>
      </c>
      <c r="AM44" s="9"/>
      <c r="AO44" s="9"/>
      <c r="AP44" s="9"/>
      <c r="AQ44" s="9"/>
      <c r="AR44" s="9"/>
      <c r="AS44" s="11"/>
      <c r="AT44" s="11"/>
      <c r="AU44" s="11"/>
      <c r="AV44" s="9"/>
      <c r="AW44" s="9"/>
      <c r="AY44">
        <v>13</v>
      </c>
      <c r="AZ44">
        <v>47537.65</v>
      </c>
      <c r="BA44" s="9"/>
      <c r="BC44" s="9"/>
      <c r="BD44" s="9"/>
      <c r="BF44" s="9"/>
      <c r="BG44" s="9"/>
      <c r="BI44" s="9"/>
      <c r="BK44" s="9"/>
      <c r="BM44" s="9"/>
      <c r="BN44">
        <v>32</v>
      </c>
      <c r="BO44">
        <v>47537.65</v>
      </c>
      <c r="BP44">
        <v>47537.65</v>
      </c>
    </row>
    <row r="45" spans="1:68" x14ac:dyDescent="0.35">
      <c r="A45" s="9" t="s">
        <v>72</v>
      </c>
      <c r="B45" s="9" t="s">
        <v>73</v>
      </c>
      <c r="C45" s="9" t="s">
        <v>74</v>
      </c>
      <c r="D45">
        <v>1</v>
      </c>
      <c r="E45">
        <v>1</v>
      </c>
      <c r="F45" s="10">
        <v>43256.563402777778</v>
      </c>
      <c r="G45" s="11">
        <v>43221</v>
      </c>
      <c r="H45" s="11">
        <v>43251</v>
      </c>
      <c r="I45" s="9" t="s">
        <v>75</v>
      </c>
      <c r="J45">
        <v>1234</v>
      </c>
      <c r="K45">
        <v>7773331122</v>
      </c>
      <c r="L45" s="9" t="s">
        <v>76</v>
      </c>
      <c r="M45" s="9" t="s">
        <v>77</v>
      </c>
      <c r="N45" s="9" t="s">
        <v>78</v>
      </c>
      <c r="O45" s="9" t="s">
        <v>78</v>
      </c>
      <c r="P45" s="9" t="s">
        <v>78</v>
      </c>
      <c r="Q45" s="9" t="s">
        <v>78</v>
      </c>
      <c r="R45" s="9" t="s">
        <v>78</v>
      </c>
      <c r="S45" s="9" t="s">
        <v>78</v>
      </c>
      <c r="T45" s="9" t="s">
        <v>78</v>
      </c>
      <c r="U45" s="9" t="s">
        <v>79</v>
      </c>
      <c r="V45" s="9" t="s">
        <v>124</v>
      </c>
      <c r="W45" s="9" t="s">
        <v>180</v>
      </c>
      <c r="X45" s="9" t="s">
        <v>193</v>
      </c>
      <c r="Y45">
        <v>7</v>
      </c>
      <c r="Z45" s="9" t="s">
        <v>200</v>
      </c>
      <c r="AA45">
        <v>750</v>
      </c>
      <c r="AB45" s="9" t="s">
        <v>222</v>
      </c>
      <c r="AC45" s="9" t="s">
        <v>235</v>
      </c>
      <c r="AD45" s="9" t="s">
        <v>277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39.1</v>
      </c>
      <c r="AK45">
        <v>0</v>
      </c>
      <c r="AL45">
        <v>39.1</v>
      </c>
      <c r="AM45" s="9"/>
      <c r="AO45" s="9"/>
      <c r="AP45" s="9"/>
      <c r="AQ45" s="9"/>
      <c r="AR45" s="9"/>
      <c r="AS45" s="11"/>
      <c r="AT45" s="11"/>
      <c r="AU45" s="11"/>
      <c r="AV45" s="9"/>
      <c r="AW45" s="9"/>
      <c r="AY45">
        <v>13</v>
      </c>
      <c r="AZ45">
        <v>47537.65</v>
      </c>
      <c r="BA45" s="9"/>
      <c r="BC45" s="9"/>
      <c r="BD45" s="9"/>
      <c r="BF45" s="9"/>
      <c r="BG45" s="9"/>
      <c r="BI45" s="9"/>
      <c r="BK45" s="9"/>
      <c r="BM45" s="9"/>
      <c r="BN45">
        <v>32</v>
      </c>
      <c r="BO45">
        <v>47537.65</v>
      </c>
      <c r="BP45">
        <v>47537.65</v>
      </c>
    </row>
    <row r="46" spans="1:68" x14ac:dyDescent="0.35">
      <c r="A46" s="9" t="s">
        <v>72</v>
      </c>
      <c r="B46" s="9" t="s">
        <v>73</v>
      </c>
      <c r="C46" s="9" t="s">
        <v>74</v>
      </c>
      <c r="D46">
        <v>1</v>
      </c>
      <c r="E46">
        <v>1</v>
      </c>
      <c r="F46" s="10">
        <v>43256.563402777778</v>
      </c>
      <c r="G46" s="11">
        <v>43221</v>
      </c>
      <c r="H46" s="11">
        <v>43251</v>
      </c>
      <c r="I46" s="9" t="s">
        <v>75</v>
      </c>
      <c r="J46">
        <v>1234</v>
      </c>
      <c r="K46">
        <v>7773331122</v>
      </c>
      <c r="L46" s="9" t="s">
        <v>76</v>
      </c>
      <c r="M46" s="9" t="s">
        <v>77</v>
      </c>
      <c r="N46" s="9" t="s">
        <v>78</v>
      </c>
      <c r="O46" s="9" t="s">
        <v>78</v>
      </c>
      <c r="P46" s="9" t="s">
        <v>78</v>
      </c>
      <c r="Q46" s="9" t="s">
        <v>78</v>
      </c>
      <c r="R46" s="9" t="s">
        <v>78</v>
      </c>
      <c r="S46" s="9" t="s">
        <v>78</v>
      </c>
      <c r="T46" s="9" t="s">
        <v>78</v>
      </c>
      <c r="U46" s="9" t="s">
        <v>79</v>
      </c>
      <c r="V46" s="9" t="s">
        <v>125</v>
      </c>
      <c r="W46" s="9" t="s">
        <v>181</v>
      </c>
      <c r="X46" s="9" t="s">
        <v>193</v>
      </c>
      <c r="Y46">
        <v>7</v>
      </c>
      <c r="Z46" s="9" t="s">
        <v>200</v>
      </c>
      <c r="AA46">
        <v>750</v>
      </c>
      <c r="AB46" s="9" t="s">
        <v>222</v>
      </c>
      <c r="AC46" s="9" t="s">
        <v>237</v>
      </c>
      <c r="AD46" s="9" t="s">
        <v>278</v>
      </c>
      <c r="AE46">
        <v>0</v>
      </c>
      <c r="AF46">
        <v>0</v>
      </c>
      <c r="AG46">
        <v>0</v>
      </c>
      <c r="AH46">
        <v>0</v>
      </c>
      <c r="AI46">
        <v>511.07</v>
      </c>
      <c r="AJ46">
        <v>0</v>
      </c>
      <c r="AK46">
        <v>511.07</v>
      </c>
      <c r="AL46">
        <v>0</v>
      </c>
      <c r="AM46" s="9"/>
      <c r="AO46" s="9"/>
      <c r="AP46" s="9"/>
      <c r="AQ46" s="9"/>
      <c r="AR46" s="9"/>
      <c r="AS46" s="11"/>
      <c r="AT46" s="11"/>
      <c r="AU46" s="11"/>
      <c r="AV46" s="9"/>
      <c r="AW46" s="9"/>
      <c r="AY46">
        <v>13</v>
      </c>
      <c r="AZ46">
        <v>47537.65</v>
      </c>
      <c r="BA46" s="9"/>
      <c r="BC46" s="9"/>
      <c r="BD46" s="9"/>
      <c r="BF46" s="9"/>
      <c r="BG46" s="9"/>
      <c r="BI46" s="9"/>
      <c r="BK46" s="9"/>
      <c r="BM46" s="9"/>
      <c r="BN46">
        <v>32</v>
      </c>
      <c r="BO46">
        <v>47537.65</v>
      </c>
      <c r="BP46">
        <v>47537.65</v>
      </c>
    </row>
    <row r="47" spans="1:68" x14ac:dyDescent="0.35">
      <c r="A47" s="9" t="s">
        <v>72</v>
      </c>
      <c r="B47" s="9" t="s">
        <v>73</v>
      </c>
      <c r="C47" s="9" t="s">
        <v>74</v>
      </c>
      <c r="D47">
        <v>1</v>
      </c>
      <c r="E47">
        <v>1</v>
      </c>
      <c r="F47" s="10">
        <v>43256.563402777778</v>
      </c>
      <c r="G47" s="11">
        <v>43221</v>
      </c>
      <c r="H47" s="11">
        <v>43251</v>
      </c>
      <c r="I47" s="9" t="s">
        <v>75</v>
      </c>
      <c r="J47">
        <v>1234</v>
      </c>
      <c r="K47">
        <v>7773331122</v>
      </c>
      <c r="L47" s="9" t="s">
        <v>76</v>
      </c>
      <c r="M47" s="9" t="s">
        <v>77</v>
      </c>
      <c r="N47" s="9" t="s">
        <v>78</v>
      </c>
      <c r="O47" s="9" t="s">
        <v>78</v>
      </c>
      <c r="P47" s="9" t="s">
        <v>78</v>
      </c>
      <c r="Q47" s="9" t="s">
        <v>78</v>
      </c>
      <c r="R47" s="9" t="s">
        <v>78</v>
      </c>
      <c r="S47" s="9" t="s">
        <v>78</v>
      </c>
      <c r="T47" s="9" t="s">
        <v>78</v>
      </c>
      <c r="U47" s="9" t="s">
        <v>79</v>
      </c>
      <c r="V47" s="9" t="s">
        <v>126</v>
      </c>
      <c r="W47" s="9" t="s">
        <v>182</v>
      </c>
      <c r="X47" s="9" t="s">
        <v>193</v>
      </c>
      <c r="Y47">
        <v>7</v>
      </c>
      <c r="Z47" s="9" t="s">
        <v>200</v>
      </c>
      <c r="AA47">
        <v>755</v>
      </c>
      <c r="AB47" s="9" t="s">
        <v>182</v>
      </c>
      <c r="AC47" s="9"/>
      <c r="AD47" s="9" t="s">
        <v>182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25.08</v>
      </c>
      <c r="AK47">
        <v>0</v>
      </c>
      <c r="AL47">
        <v>25.08</v>
      </c>
      <c r="AM47" s="9"/>
      <c r="AO47" s="9"/>
      <c r="AP47" s="9"/>
      <c r="AQ47" s="9"/>
      <c r="AR47" s="9"/>
      <c r="AS47" s="11"/>
      <c r="AT47" s="11"/>
      <c r="AU47" s="11"/>
      <c r="AV47" s="9"/>
      <c r="AW47" s="9"/>
      <c r="AY47">
        <v>13</v>
      </c>
      <c r="AZ47">
        <v>47537.65</v>
      </c>
      <c r="BA47" s="9"/>
      <c r="BC47" s="9"/>
      <c r="BD47" s="9"/>
      <c r="BF47" s="9"/>
      <c r="BG47" s="9"/>
      <c r="BI47" s="9"/>
      <c r="BK47" s="9"/>
      <c r="BM47" s="9"/>
      <c r="BN47">
        <v>32</v>
      </c>
      <c r="BO47">
        <v>47537.65</v>
      </c>
      <c r="BP47">
        <v>47537.65</v>
      </c>
    </row>
    <row r="48" spans="1:68" x14ac:dyDescent="0.35">
      <c r="A48" s="9" t="s">
        <v>72</v>
      </c>
      <c r="B48" s="9" t="s">
        <v>73</v>
      </c>
      <c r="C48" s="9" t="s">
        <v>74</v>
      </c>
      <c r="D48">
        <v>1</v>
      </c>
      <c r="E48">
        <v>1</v>
      </c>
      <c r="F48" s="10">
        <v>43256.563402777778</v>
      </c>
      <c r="G48" s="11">
        <v>43221</v>
      </c>
      <c r="H48" s="11">
        <v>43251</v>
      </c>
      <c r="I48" s="9" t="s">
        <v>75</v>
      </c>
      <c r="J48">
        <v>1234</v>
      </c>
      <c r="K48">
        <v>7773331122</v>
      </c>
      <c r="L48" s="9" t="s">
        <v>76</v>
      </c>
      <c r="M48" s="9" t="s">
        <v>77</v>
      </c>
      <c r="N48" s="9" t="s">
        <v>78</v>
      </c>
      <c r="O48" s="9" t="s">
        <v>78</v>
      </c>
      <c r="P48" s="9" t="s">
        <v>78</v>
      </c>
      <c r="Q48" s="9" t="s">
        <v>78</v>
      </c>
      <c r="R48" s="9" t="s">
        <v>78</v>
      </c>
      <c r="S48" s="9" t="s">
        <v>78</v>
      </c>
      <c r="T48" s="9" t="s">
        <v>78</v>
      </c>
      <c r="U48" s="9" t="s">
        <v>79</v>
      </c>
      <c r="V48" s="9" t="s">
        <v>127</v>
      </c>
      <c r="W48" s="9" t="s">
        <v>183</v>
      </c>
      <c r="X48" s="9" t="s">
        <v>193</v>
      </c>
      <c r="Y48">
        <v>7</v>
      </c>
      <c r="Z48" s="9" t="s">
        <v>200</v>
      </c>
      <c r="AA48">
        <v>756</v>
      </c>
      <c r="AB48" s="9" t="s">
        <v>223</v>
      </c>
      <c r="AC48" s="9" t="s">
        <v>235</v>
      </c>
      <c r="AD48" s="9" t="s">
        <v>279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32.909999999999997</v>
      </c>
      <c r="AK48">
        <v>0</v>
      </c>
      <c r="AL48">
        <v>32.909999999999997</v>
      </c>
      <c r="AM48" s="9"/>
      <c r="AO48" s="9"/>
      <c r="AP48" s="9"/>
      <c r="AQ48" s="9"/>
      <c r="AR48" s="9"/>
      <c r="AS48" s="11"/>
      <c r="AT48" s="11"/>
      <c r="AU48" s="11"/>
      <c r="AV48" s="9"/>
      <c r="AW48" s="9"/>
      <c r="AY48">
        <v>13</v>
      </c>
      <c r="AZ48">
        <v>47537.65</v>
      </c>
      <c r="BA48" s="9"/>
      <c r="BC48" s="9"/>
      <c r="BD48" s="9"/>
      <c r="BF48" s="9"/>
      <c r="BG48" s="9"/>
      <c r="BI48" s="9"/>
      <c r="BK48" s="9"/>
      <c r="BM48" s="9"/>
      <c r="BN48">
        <v>32</v>
      </c>
      <c r="BO48">
        <v>47537.65</v>
      </c>
      <c r="BP48">
        <v>47537.65</v>
      </c>
    </row>
    <row r="49" spans="1:68" x14ac:dyDescent="0.35">
      <c r="A49" s="9" t="s">
        <v>72</v>
      </c>
      <c r="B49" s="9" t="s">
        <v>73</v>
      </c>
      <c r="C49" s="9" t="s">
        <v>74</v>
      </c>
      <c r="D49">
        <v>1</v>
      </c>
      <c r="E49">
        <v>1</v>
      </c>
      <c r="F49" s="10">
        <v>43256.563402777778</v>
      </c>
      <c r="G49" s="11">
        <v>43221</v>
      </c>
      <c r="H49" s="11">
        <v>43251</v>
      </c>
      <c r="I49" s="9" t="s">
        <v>75</v>
      </c>
      <c r="J49">
        <v>1234</v>
      </c>
      <c r="K49">
        <v>7773331122</v>
      </c>
      <c r="L49" s="9" t="s">
        <v>76</v>
      </c>
      <c r="M49" s="9" t="s">
        <v>77</v>
      </c>
      <c r="N49" s="9" t="s">
        <v>78</v>
      </c>
      <c r="O49" s="9" t="s">
        <v>78</v>
      </c>
      <c r="P49" s="9" t="s">
        <v>78</v>
      </c>
      <c r="Q49" s="9" t="s">
        <v>78</v>
      </c>
      <c r="R49" s="9" t="s">
        <v>78</v>
      </c>
      <c r="S49" s="9" t="s">
        <v>78</v>
      </c>
      <c r="T49" s="9" t="s">
        <v>78</v>
      </c>
      <c r="U49" s="9" t="s">
        <v>79</v>
      </c>
      <c r="V49" s="9" t="s">
        <v>128</v>
      </c>
      <c r="W49" s="9" t="s">
        <v>184</v>
      </c>
      <c r="X49" s="9" t="s">
        <v>193</v>
      </c>
      <c r="Y49">
        <v>7</v>
      </c>
      <c r="Z49" s="9" t="s">
        <v>200</v>
      </c>
      <c r="AA49">
        <v>763</v>
      </c>
      <c r="AB49" s="9" t="s">
        <v>184</v>
      </c>
      <c r="AC49" s="9"/>
      <c r="AD49" s="9" t="s">
        <v>184</v>
      </c>
      <c r="AE49">
        <v>0</v>
      </c>
      <c r="AF49">
        <v>0</v>
      </c>
      <c r="AG49">
        <v>0</v>
      </c>
      <c r="AH49">
        <v>1500</v>
      </c>
      <c r="AI49">
        <v>0</v>
      </c>
      <c r="AJ49">
        <v>1500</v>
      </c>
      <c r="AK49">
        <v>0</v>
      </c>
      <c r="AL49">
        <v>1500</v>
      </c>
      <c r="AM49" s="9"/>
      <c r="AO49" s="9"/>
      <c r="AP49" s="9"/>
      <c r="AQ49" s="9"/>
      <c r="AR49" s="9"/>
      <c r="AS49" s="11"/>
      <c r="AT49" s="11"/>
      <c r="AU49" s="11"/>
      <c r="AV49" s="9"/>
      <c r="AW49" s="9"/>
      <c r="AY49">
        <v>13</v>
      </c>
      <c r="AZ49">
        <v>47537.65</v>
      </c>
      <c r="BA49" s="9"/>
      <c r="BC49" s="9"/>
      <c r="BD49" s="9"/>
      <c r="BF49" s="9"/>
      <c r="BG49" s="9"/>
      <c r="BI49" s="9"/>
      <c r="BK49" s="9"/>
      <c r="BM49" s="9"/>
      <c r="BN49">
        <v>32</v>
      </c>
      <c r="BO49">
        <v>47537.65</v>
      </c>
      <c r="BP49">
        <v>47537.65</v>
      </c>
    </row>
    <row r="50" spans="1:68" x14ac:dyDescent="0.35">
      <c r="A50" s="9" t="s">
        <v>72</v>
      </c>
      <c r="B50" s="9" t="s">
        <v>73</v>
      </c>
      <c r="C50" s="9" t="s">
        <v>74</v>
      </c>
      <c r="D50">
        <v>1</v>
      </c>
      <c r="E50">
        <v>1</v>
      </c>
      <c r="F50" s="10">
        <v>43256.563402777778</v>
      </c>
      <c r="G50" s="11">
        <v>43221</v>
      </c>
      <c r="H50" s="11">
        <v>43251</v>
      </c>
      <c r="I50" s="9" t="s">
        <v>75</v>
      </c>
      <c r="J50">
        <v>1234</v>
      </c>
      <c r="K50">
        <v>7773331122</v>
      </c>
      <c r="L50" s="9" t="s">
        <v>76</v>
      </c>
      <c r="M50" s="9" t="s">
        <v>77</v>
      </c>
      <c r="N50" s="9" t="s">
        <v>78</v>
      </c>
      <c r="O50" s="9" t="s">
        <v>78</v>
      </c>
      <c r="P50" s="9" t="s">
        <v>78</v>
      </c>
      <c r="Q50" s="9" t="s">
        <v>78</v>
      </c>
      <c r="R50" s="9" t="s">
        <v>78</v>
      </c>
      <c r="S50" s="9" t="s">
        <v>78</v>
      </c>
      <c r="T50" s="9" t="s">
        <v>78</v>
      </c>
      <c r="U50" s="9" t="s">
        <v>79</v>
      </c>
      <c r="V50" s="9" t="s">
        <v>129</v>
      </c>
      <c r="W50" s="9" t="s">
        <v>185</v>
      </c>
      <c r="X50" s="9" t="s">
        <v>193</v>
      </c>
      <c r="Y50">
        <v>7</v>
      </c>
      <c r="Z50" s="9" t="s">
        <v>200</v>
      </c>
      <c r="AA50">
        <v>764</v>
      </c>
      <c r="AB50" s="9" t="s">
        <v>185</v>
      </c>
      <c r="AC50" s="9"/>
      <c r="AD50" s="9" t="s">
        <v>185</v>
      </c>
      <c r="AE50">
        <v>0</v>
      </c>
      <c r="AF50">
        <v>0</v>
      </c>
      <c r="AG50">
        <v>0.21</v>
      </c>
      <c r="AH50">
        <v>0</v>
      </c>
      <c r="AI50">
        <v>0.21</v>
      </c>
      <c r="AJ50">
        <v>0</v>
      </c>
      <c r="AK50">
        <v>0.21</v>
      </c>
      <c r="AL50">
        <v>0</v>
      </c>
      <c r="AM50" s="9"/>
      <c r="AO50" s="9"/>
      <c r="AP50" s="9"/>
      <c r="AQ50" s="9"/>
      <c r="AR50" s="9"/>
      <c r="AS50" s="11"/>
      <c r="AT50" s="11"/>
      <c r="AU50" s="11"/>
      <c r="AV50" s="9"/>
      <c r="AW50" s="9"/>
      <c r="AY50">
        <v>13</v>
      </c>
      <c r="AZ50">
        <v>47537.65</v>
      </c>
      <c r="BA50" s="9"/>
      <c r="BC50" s="9"/>
      <c r="BD50" s="9"/>
      <c r="BF50" s="9"/>
      <c r="BG50" s="9"/>
      <c r="BI50" s="9"/>
      <c r="BK50" s="9"/>
      <c r="BM50" s="9"/>
      <c r="BN50">
        <v>32</v>
      </c>
      <c r="BO50">
        <v>47537.65</v>
      </c>
      <c r="BP50">
        <v>47537.65</v>
      </c>
    </row>
    <row r="51" spans="1:68" x14ac:dyDescent="0.35">
      <c r="A51" s="9" t="s">
        <v>72</v>
      </c>
      <c r="B51" s="9" t="s">
        <v>73</v>
      </c>
      <c r="C51" s="9" t="s">
        <v>74</v>
      </c>
      <c r="D51">
        <v>1</v>
      </c>
      <c r="E51">
        <v>1</v>
      </c>
      <c r="F51" s="10">
        <v>43256.563402777778</v>
      </c>
      <c r="G51" s="11">
        <v>43221</v>
      </c>
      <c r="H51" s="11">
        <v>43251</v>
      </c>
      <c r="I51" s="9" t="s">
        <v>75</v>
      </c>
      <c r="J51">
        <v>1234</v>
      </c>
      <c r="K51">
        <v>7773331122</v>
      </c>
      <c r="L51" s="9" t="s">
        <v>76</v>
      </c>
      <c r="M51" s="9" t="s">
        <v>77</v>
      </c>
      <c r="N51" s="9" t="s">
        <v>78</v>
      </c>
      <c r="O51" s="9" t="s">
        <v>78</v>
      </c>
      <c r="P51" s="9" t="s">
        <v>78</v>
      </c>
      <c r="Q51" s="9" t="s">
        <v>78</v>
      </c>
      <c r="R51" s="9" t="s">
        <v>78</v>
      </c>
      <c r="S51" s="9" t="s">
        <v>78</v>
      </c>
      <c r="T51" s="9" t="s">
        <v>78</v>
      </c>
      <c r="U51" s="9" t="s">
        <v>79</v>
      </c>
      <c r="V51" s="9" t="s">
        <v>130</v>
      </c>
      <c r="W51" s="9" t="s">
        <v>186</v>
      </c>
      <c r="X51" s="9" t="s">
        <v>192</v>
      </c>
      <c r="Y51">
        <v>8</v>
      </c>
      <c r="Z51" s="9" t="s">
        <v>201</v>
      </c>
      <c r="AA51">
        <v>801</v>
      </c>
      <c r="AB51" s="9" t="s">
        <v>186</v>
      </c>
      <c r="AC51" s="9"/>
      <c r="AD51" s="9" t="s">
        <v>186</v>
      </c>
      <c r="AE51">
        <v>0</v>
      </c>
      <c r="AF51">
        <v>50000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50000</v>
      </c>
      <c r="AM51" s="9"/>
      <c r="AO51" s="9"/>
      <c r="AP51" s="9"/>
      <c r="AQ51" s="9"/>
      <c r="AR51" s="9"/>
      <c r="AS51" s="11"/>
      <c r="AT51" s="11"/>
      <c r="AU51" s="11"/>
      <c r="AV51" s="9"/>
      <c r="AW51" s="9"/>
      <c r="AY51">
        <v>13</v>
      </c>
      <c r="AZ51">
        <v>47537.65</v>
      </c>
      <c r="BA51" s="9"/>
      <c r="BC51" s="9"/>
      <c r="BD51" s="9"/>
      <c r="BF51" s="9"/>
      <c r="BG51" s="9"/>
      <c r="BI51" s="9"/>
      <c r="BK51" s="9"/>
      <c r="BM51" s="9"/>
      <c r="BN51">
        <v>32</v>
      </c>
      <c r="BO51">
        <v>47537.65</v>
      </c>
      <c r="BP51">
        <v>47537.65</v>
      </c>
    </row>
    <row r="52" spans="1:68" x14ac:dyDescent="0.35">
      <c r="A52" s="9" t="s">
        <v>72</v>
      </c>
      <c r="B52" s="9" t="s">
        <v>73</v>
      </c>
      <c r="C52" s="9" t="s">
        <v>74</v>
      </c>
      <c r="D52">
        <v>1</v>
      </c>
      <c r="E52">
        <v>1</v>
      </c>
      <c r="F52" s="10">
        <v>43256.563402777778</v>
      </c>
      <c r="G52" s="11">
        <v>43221</v>
      </c>
      <c r="H52" s="11">
        <v>43251</v>
      </c>
      <c r="I52" s="9" t="s">
        <v>75</v>
      </c>
      <c r="J52">
        <v>1234</v>
      </c>
      <c r="K52">
        <v>7773331122</v>
      </c>
      <c r="L52" s="9" t="s">
        <v>76</v>
      </c>
      <c r="M52" s="9" t="s">
        <v>77</v>
      </c>
      <c r="N52" s="9" t="s">
        <v>78</v>
      </c>
      <c r="O52" s="9" t="s">
        <v>78</v>
      </c>
      <c r="P52" s="9" t="s">
        <v>78</v>
      </c>
      <c r="Q52" s="9" t="s">
        <v>78</v>
      </c>
      <c r="R52" s="9" t="s">
        <v>78</v>
      </c>
      <c r="S52" s="9" t="s">
        <v>78</v>
      </c>
      <c r="T52" s="9" t="s">
        <v>78</v>
      </c>
      <c r="U52" s="9" t="s">
        <v>79</v>
      </c>
      <c r="V52" s="9" t="s">
        <v>131</v>
      </c>
      <c r="W52" s="9" t="s">
        <v>187</v>
      </c>
      <c r="X52" s="9" t="s">
        <v>192</v>
      </c>
      <c r="Y52">
        <v>8</v>
      </c>
      <c r="Z52" s="9" t="s">
        <v>201</v>
      </c>
      <c r="AA52">
        <v>805</v>
      </c>
      <c r="AB52" s="9" t="s">
        <v>187</v>
      </c>
      <c r="AC52" s="9"/>
      <c r="AD52" s="9" t="s">
        <v>187</v>
      </c>
      <c r="AE52">
        <v>0</v>
      </c>
      <c r="AF52">
        <v>3500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3500</v>
      </c>
      <c r="AM52" s="9"/>
      <c r="AO52" s="9"/>
      <c r="AP52" s="9"/>
      <c r="AQ52" s="9"/>
      <c r="AR52" s="9"/>
      <c r="AS52" s="11"/>
      <c r="AT52" s="11"/>
      <c r="AU52" s="11"/>
      <c r="AV52" s="9"/>
      <c r="AW52" s="9"/>
      <c r="AY52">
        <v>13</v>
      </c>
      <c r="AZ52">
        <v>47537.65</v>
      </c>
      <c r="BA52" s="9"/>
      <c r="BC52" s="9"/>
      <c r="BD52" s="9"/>
      <c r="BF52" s="9"/>
      <c r="BG52" s="9"/>
      <c r="BI52" s="9"/>
      <c r="BK52" s="9"/>
      <c r="BM52" s="9"/>
      <c r="BN52">
        <v>32</v>
      </c>
      <c r="BO52">
        <v>47537.65</v>
      </c>
      <c r="BP52">
        <v>47537.65</v>
      </c>
    </row>
    <row r="53" spans="1:68" x14ac:dyDescent="0.35">
      <c r="A53" s="9" t="s">
        <v>72</v>
      </c>
      <c r="B53" s="9" t="s">
        <v>73</v>
      </c>
      <c r="C53" s="9" t="s">
        <v>74</v>
      </c>
      <c r="D53">
        <v>1</v>
      </c>
      <c r="E53">
        <v>1</v>
      </c>
      <c r="F53" s="10">
        <v>43256.563402777778</v>
      </c>
      <c r="G53" s="11">
        <v>43221</v>
      </c>
      <c r="H53" s="11">
        <v>43251</v>
      </c>
      <c r="I53" s="9" t="s">
        <v>75</v>
      </c>
      <c r="J53">
        <v>1234</v>
      </c>
      <c r="K53">
        <v>7773331122</v>
      </c>
      <c r="L53" s="9" t="s">
        <v>76</v>
      </c>
      <c r="M53" s="9" t="s">
        <v>77</v>
      </c>
      <c r="N53" s="9" t="s">
        <v>78</v>
      </c>
      <c r="O53" s="9" t="s">
        <v>78</v>
      </c>
      <c r="P53" s="9" t="s">
        <v>78</v>
      </c>
      <c r="Q53" s="9" t="s">
        <v>78</v>
      </c>
      <c r="R53" s="9" t="s">
        <v>78</v>
      </c>
      <c r="S53" s="9" t="s">
        <v>78</v>
      </c>
      <c r="T53" s="9" t="s">
        <v>78</v>
      </c>
      <c r="U53" s="9" t="s">
        <v>79</v>
      </c>
      <c r="V53" s="9" t="s">
        <v>132</v>
      </c>
      <c r="W53" s="9" t="s">
        <v>188</v>
      </c>
      <c r="X53" s="9" t="s">
        <v>192</v>
      </c>
      <c r="Y53">
        <v>8</v>
      </c>
      <c r="Z53" s="9" t="s">
        <v>201</v>
      </c>
      <c r="AA53">
        <v>821</v>
      </c>
      <c r="AB53" s="9" t="s">
        <v>188</v>
      </c>
      <c r="AC53" s="9"/>
      <c r="AD53" s="9" t="s">
        <v>188</v>
      </c>
      <c r="AE53">
        <v>0</v>
      </c>
      <c r="AF53">
        <v>19917.46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19917.46</v>
      </c>
      <c r="AM53" s="9"/>
      <c r="AO53" s="9"/>
      <c r="AP53" s="9"/>
      <c r="AQ53" s="9"/>
      <c r="AR53" s="9"/>
      <c r="AS53" s="11"/>
      <c r="AT53" s="11"/>
      <c r="AU53" s="11"/>
      <c r="AV53" s="9"/>
      <c r="AW53" s="9"/>
      <c r="AY53">
        <v>13</v>
      </c>
      <c r="AZ53">
        <v>47537.65</v>
      </c>
      <c r="BA53" s="9"/>
      <c r="BC53" s="9"/>
      <c r="BD53" s="9"/>
      <c r="BF53" s="9"/>
      <c r="BG53" s="9"/>
      <c r="BI53" s="9"/>
      <c r="BK53" s="9"/>
      <c r="BM53" s="9"/>
      <c r="BN53">
        <v>32</v>
      </c>
      <c r="BO53">
        <v>47537.65</v>
      </c>
      <c r="BP53">
        <v>47537.65</v>
      </c>
    </row>
    <row r="54" spans="1:68" x14ac:dyDescent="0.35">
      <c r="A54" s="9" t="s">
        <v>72</v>
      </c>
      <c r="B54" s="9" t="s">
        <v>73</v>
      </c>
      <c r="C54" s="9" t="s">
        <v>74</v>
      </c>
      <c r="D54">
        <v>1</v>
      </c>
      <c r="E54">
        <v>1</v>
      </c>
      <c r="F54" s="10">
        <v>43256.563402777778</v>
      </c>
      <c r="G54" s="11">
        <v>43221</v>
      </c>
      <c r="H54" s="11">
        <v>43251</v>
      </c>
      <c r="I54" s="9" t="s">
        <v>75</v>
      </c>
      <c r="J54">
        <v>1234</v>
      </c>
      <c r="K54">
        <v>7773331122</v>
      </c>
      <c r="L54" s="9" t="s">
        <v>76</v>
      </c>
      <c r="M54" s="9" t="s">
        <v>77</v>
      </c>
      <c r="N54" s="9" t="s">
        <v>78</v>
      </c>
      <c r="O54" s="9" t="s">
        <v>78</v>
      </c>
      <c r="P54" s="9" t="s">
        <v>78</v>
      </c>
      <c r="Q54" s="9" t="s">
        <v>78</v>
      </c>
      <c r="R54" s="9" t="s">
        <v>78</v>
      </c>
      <c r="S54" s="9" t="s">
        <v>78</v>
      </c>
      <c r="T54" s="9" t="s">
        <v>78</v>
      </c>
      <c r="U54" s="9" t="s">
        <v>79</v>
      </c>
      <c r="V54" s="9" t="s">
        <v>133</v>
      </c>
      <c r="W54" s="9" t="s">
        <v>189</v>
      </c>
      <c r="X54" s="9" t="s">
        <v>192</v>
      </c>
      <c r="Y54">
        <v>8</v>
      </c>
      <c r="Z54" s="9" t="s">
        <v>201</v>
      </c>
      <c r="AA54">
        <v>822</v>
      </c>
      <c r="AB54" s="9" t="s">
        <v>189</v>
      </c>
      <c r="AC54" s="9"/>
      <c r="AD54" s="9" t="s">
        <v>189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 s="9"/>
      <c r="AO54" s="9"/>
      <c r="AP54" s="9"/>
      <c r="AQ54" s="9"/>
      <c r="AR54" s="9"/>
      <c r="AS54" s="11"/>
      <c r="AT54" s="11"/>
      <c r="AU54" s="11"/>
      <c r="AV54" s="9"/>
      <c r="AW54" s="9"/>
      <c r="AY54">
        <v>13</v>
      </c>
      <c r="AZ54">
        <v>47537.65</v>
      </c>
      <c r="BA54" s="9"/>
      <c r="BC54" s="9"/>
      <c r="BD54" s="9"/>
      <c r="BF54" s="9"/>
      <c r="BG54" s="9"/>
      <c r="BI54" s="9"/>
      <c r="BK54" s="9"/>
      <c r="BM54" s="9"/>
      <c r="BN54">
        <v>32</v>
      </c>
      <c r="BO54">
        <v>47537.65</v>
      </c>
      <c r="BP54">
        <v>47537.65</v>
      </c>
    </row>
    <row r="55" spans="1:68" x14ac:dyDescent="0.35">
      <c r="A55" s="9" t="s">
        <v>72</v>
      </c>
      <c r="B55" s="9" t="s">
        <v>73</v>
      </c>
      <c r="C55" s="9" t="s">
        <v>74</v>
      </c>
      <c r="D55">
        <v>1</v>
      </c>
      <c r="E55">
        <v>1</v>
      </c>
      <c r="F55" s="10">
        <v>43256.563402777778</v>
      </c>
      <c r="G55" s="11">
        <v>43221</v>
      </c>
      <c r="H55" s="11">
        <v>43251</v>
      </c>
      <c r="I55" s="9" t="s">
        <v>75</v>
      </c>
      <c r="J55">
        <v>1234</v>
      </c>
      <c r="K55">
        <v>7773331122</v>
      </c>
      <c r="L55" s="9" t="s">
        <v>76</v>
      </c>
      <c r="M55" s="9" t="s">
        <v>77</v>
      </c>
      <c r="N55" s="9" t="s">
        <v>78</v>
      </c>
      <c r="O55" s="9" t="s">
        <v>78</v>
      </c>
      <c r="P55" s="9" t="s">
        <v>78</v>
      </c>
      <c r="Q55" s="9" t="s">
        <v>78</v>
      </c>
      <c r="R55" s="9" t="s">
        <v>78</v>
      </c>
      <c r="S55" s="9" t="s">
        <v>78</v>
      </c>
      <c r="T55" s="9" t="s">
        <v>78</v>
      </c>
      <c r="U55" s="9" t="s">
        <v>79</v>
      </c>
      <c r="V55" s="9" t="s">
        <v>134</v>
      </c>
      <c r="W55" s="9" t="s">
        <v>190</v>
      </c>
      <c r="X55" s="9" t="s">
        <v>192</v>
      </c>
      <c r="Y55">
        <v>8</v>
      </c>
      <c r="Z55" s="9" t="s">
        <v>201</v>
      </c>
      <c r="AA55">
        <v>860</v>
      </c>
      <c r="AB55" s="9" t="s">
        <v>190</v>
      </c>
      <c r="AC55" s="9"/>
      <c r="AD55" s="9" t="s">
        <v>190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 s="9"/>
      <c r="AO55" s="9"/>
      <c r="AP55" s="9"/>
      <c r="AQ55" s="9"/>
      <c r="AR55" s="9"/>
      <c r="AS55" s="11"/>
      <c r="AT55" s="11"/>
      <c r="AU55" s="11"/>
      <c r="AV55" s="9"/>
      <c r="AW55" s="9"/>
      <c r="AY55">
        <v>13</v>
      </c>
      <c r="AZ55">
        <v>47537.65</v>
      </c>
      <c r="BA55" s="9"/>
      <c r="BC55" s="9"/>
      <c r="BD55" s="9"/>
      <c r="BF55" s="9"/>
      <c r="BG55" s="9"/>
      <c r="BI55" s="9"/>
      <c r="BK55" s="9"/>
      <c r="BM55" s="9"/>
      <c r="BN55">
        <v>32</v>
      </c>
      <c r="BO55">
        <v>47537.65</v>
      </c>
      <c r="BP55">
        <v>47537.65</v>
      </c>
    </row>
    <row r="56" spans="1:68" x14ac:dyDescent="0.35">
      <c r="A56" s="9" t="s">
        <v>72</v>
      </c>
      <c r="B56" s="9" t="s">
        <v>73</v>
      </c>
      <c r="C56" s="9" t="s">
        <v>74</v>
      </c>
      <c r="D56">
        <v>1</v>
      </c>
      <c r="E56">
        <v>1</v>
      </c>
      <c r="F56" s="10">
        <v>43256.563402777778</v>
      </c>
      <c r="G56" s="11">
        <v>43221</v>
      </c>
      <c r="H56" s="11">
        <v>43251</v>
      </c>
      <c r="I56" s="9" t="s">
        <v>75</v>
      </c>
      <c r="J56">
        <v>1234</v>
      </c>
      <c r="K56">
        <v>7773331122</v>
      </c>
      <c r="L56" s="9" t="s">
        <v>76</v>
      </c>
      <c r="M56" s="9" t="s">
        <v>77</v>
      </c>
      <c r="N56" s="9" t="s">
        <v>78</v>
      </c>
      <c r="O56" s="9" t="s">
        <v>78</v>
      </c>
      <c r="P56" s="9" t="s">
        <v>78</v>
      </c>
      <c r="Q56" s="9" t="s">
        <v>78</v>
      </c>
      <c r="R56" s="9" t="s">
        <v>78</v>
      </c>
      <c r="S56" s="9" t="s">
        <v>78</v>
      </c>
      <c r="T56" s="9" t="s">
        <v>78</v>
      </c>
      <c r="U56" s="9" t="s">
        <v>79</v>
      </c>
      <c r="V56" s="9" t="s">
        <v>135</v>
      </c>
      <c r="W56" s="9" t="s">
        <v>191</v>
      </c>
      <c r="X56" s="9" t="s">
        <v>193</v>
      </c>
      <c r="Y56">
        <v>8</v>
      </c>
      <c r="Z56" s="9" t="s">
        <v>201</v>
      </c>
      <c r="AA56">
        <v>871</v>
      </c>
      <c r="AB56" s="9" t="s">
        <v>191</v>
      </c>
      <c r="AC56" s="9"/>
      <c r="AD56" s="9" t="s">
        <v>191</v>
      </c>
      <c r="AE56">
        <v>0</v>
      </c>
      <c r="AF56">
        <v>0</v>
      </c>
      <c r="AG56">
        <v>0</v>
      </c>
      <c r="AH56">
        <v>0</v>
      </c>
      <c r="AI56">
        <v>990</v>
      </c>
      <c r="AJ56">
        <v>0</v>
      </c>
      <c r="AK56">
        <v>990</v>
      </c>
      <c r="AL56">
        <v>0</v>
      </c>
      <c r="AM56" s="9"/>
      <c r="AO56" s="9"/>
      <c r="AP56" s="9"/>
      <c r="AQ56" s="9"/>
      <c r="AR56" s="9"/>
      <c r="AS56" s="11"/>
      <c r="AT56" s="11"/>
      <c r="AU56" s="11"/>
      <c r="AV56" s="9"/>
      <c r="AW56" s="9"/>
      <c r="AY56">
        <v>13</v>
      </c>
      <c r="AZ56">
        <v>47537.65</v>
      </c>
      <c r="BA56" s="9"/>
      <c r="BC56" s="9"/>
      <c r="BD56" s="9"/>
      <c r="BF56" s="9"/>
      <c r="BG56" s="9"/>
      <c r="BI56" s="9"/>
      <c r="BK56" s="9"/>
      <c r="BM56" s="9"/>
      <c r="BN56">
        <v>32</v>
      </c>
      <c r="BO56">
        <v>47537.65</v>
      </c>
      <c r="BP56">
        <v>47537.65</v>
      </c>
    </row>
    <row r="57" spans="1:68" x14ac:dyDescent="0.35">
      <c r="A57" s="9" t="s">
        <v>72</v>
      </c>
      <c r="B57" s="9" t="s">
        <v>73</v>
      </c>
      <c r="C57" s="9" t="s">
        <v>74</v>
      </c>
      <c r="D57">
        <v>1</v>
      </c>
      <c r="E57">
        <v>1</v>
      </c>
      <c r="F57" s="10">
        <v>43256.563402777778</v>
      </c>
      <c r="G57" s="11">
        <v>43221</v>
      </c>
      <c r="H57" s="11">
        <v>43251</v>
      </c>
      <c r="I57" s="9" t="s">
        <v>75</v>
      </c>
      <c r="J57">
        <v>1234</v>
      </c>
      <c r="K57">
        <v>7773331122</v>
      </c>
      <c r="L57" s="9" t="s">
        <v>76</v>
      </c>
      <c r="M57" s="9" t="s">
        <v>77</v>
      </c>
      <c r="N57" s="9" t="s">
        <v>78</v>
      </c>
      <c r="O57" s="9" t="s">
        <v>78</v>
      </c>
      <c r="P57" s="9" t="s">
        <v>78</v>
      </c>
      <c r="Q57" s="9" t="s">
        <v>78</v>
      </c>
      <c r="R57" s="9" t="s">
        <v>78</v>
      </c>
      <c r="S57" s="9" t="s">
        <v>78</v>
      </c>
      <c r="T57" s="9" t="s">
        <v>78</v>
      </c>
      <c r="U57" s="9"/>
      <c r="V57" s="9"/>
      <c r="W57" s="9"/>
      <c r="X57" s="9"/>
      <c r="Z57" s="9"/>
      <c r="AB57" s="9"/>
      <c r="AC57" s="9"/>
      <c r="AD57" s="9"/>
      <c r="AM57" s="9" t="s">
        <v>79</v>
      </c>
      <c r="AN57">
        <v>1</v>
      </c>
      <c r="AO57" s="9" t="s">
        <v>332</v>
      </c>
      <c r="AP57" s="9" t="s">
        <v>285</v>
      </c>
      <c r="AQ57" s="9" t="s">
        <v>243</v>
      </c>
      <c r="AR57" s="9" t="s">
        <v>288</v>
      </c>
      <c r="AS57" s="11">
        <v>43240</v>
      </c>
      <c r="AT57" s="11">
        <v>43240</v>
      </c>
      <c r="AU57" s="11">
        <v>43251</v>
      </c>
      <c r="AV57" s="9" t="s">
        <v>289</v>
      </c>
      <c r="AW57" s="9" t="s">
        <v>285</v>
      </c>
      <c r="AX57">
        <v>31488</v>
      </c>
      <c r="AY57">
        <v>13</v>
      </c>
      <c r="AZ57">
        <v>47537.65</v>
      </c>
      <c r="BA57" s="9"/>
      <c r="BC57" s="9"/>
      <c r="BD57" s="9"/>
      <c r="BF57" s="9"/>
      <c r="BG57" s="9"/>
      <c r="BI57" s="9"/>
      <c r="BK57" s="9"/>
      <c r="BM57" s="9"/>
      <c r="BN57">
        <v>32</v>
      </c>
      <c r="BO57">
        <v>47537.65</v>
      </c>
      <c r="BP57">
        <v>47537.65</v>
      </c>
    </row>
    <row r="58" spans="1:68" x14ac:dyDescent="0.35">
      <c r="A58" s="9" t="s">
        <v>72</v>
      </c>
      <c r="B58" s="9" t="s">
        <v>73</v>
      </c>
      <c r="C58" s="9" t="s">
        <v>74</v>
      </c>
      <c r="D58">
        <v>1</v>
      </c>
      <c r="E58">
        <v>1</v>
      </c>
      <c r="F58" s="10">
        <v>43256.563402777778</v>
      </c>
      <c r="G58" s="11">
        <v>43221</v>
      </c>
      <c r="H58" s="11">
        <v>43251</v>
      </c>
      <c r="I58" s="9" t="s">
        <v>75</v>
      </c>
      <c r="J58">
        <v>1234</v>
      </c>
      <c r="K58">
        <v>7773331122</v>
      </c>
      <c r="L58" s="9" t="s">
        <v>76</v>
      </c>
      <c r="M58" s="9" t="s">
        <v>77</v>
      </c>
      <c r="N58" s="9" t="s">
        <v>78</v>
      </c>
      <c r="O58" s="9" t="s">
        <v>78</v>
      </c>
      <c r="P58" s="9" t="s">
        <v>78</v>
      </c>
      <c r="Q58" s="9" t="s">
        <v>78</v>
      </c>
      <c r="R58" s="9" t="s">
        <v>78</v>
      </c>
      <c r="S58" s="9" t="s">
        <v>78</v>
      </c>
      <c r="T58" s="9" t="s">
        <v>78</v>
      </c>
      <c r="U58" s="9"/>
      <c r="V58" s="9"/>
      <c r="W58" s="9"/>
      <c r="X58" s="9"/>
      <c r="Z58" s="9"/>
      <c r="AB58" s="9"/>
      <c r="AC58" s="9"/>
      <c r="AD58" s="9"/>
      <c r="AM58" s="9" t="s">
        <v>79</v>
      </c>
      <c r="AN58">
        <v>2</v>
      </c>
      <c r="AO58" s="9" t="s">
        <v>333</v>
      </c>
      <c r="AP58" s="9" t="s">
        <v>345</v>
      </c>
      <c r="AQ58" s="9" t="s">
        <v>351</v>
      </c>
      <c r="AR58" s="9" t="s">
        <v>286</v>
      </c>
      <c r="AS58" s="11">
        <v>43240</v>
      </c>
      <c r="AT58" s="11">
        <v>43240</v>
      </c>
      <c r="AU58" s="11">
        <v>43251</v>
      </c>
      <c r="AV58" s="9" t="s">
        <v>289</v>
      </c>
      <c r="AW58" s="9" t="s">
        <v>345</v>
      </c>
      <c r="AX58">
        <v>959.4</v>
      </c>
      <c r="AY58">
        <v>13</v>
      </c>
      <c r="AZ58">
        <v>47537.65</v>
      </c>
      <c r="BA58" s="9"/>
      <c r="BC58" s="9"/>
      <c r="BD58" s="9"/>
      <c r="BF58" s="9"/>
      <c r="BG58" s="9"/>
      <c r="BI58" s="9"/>
      <c r="BK58" s="9"/>
      <c r="BM58" s="9"/>
      <c r="BN58">
        <v>32</v>
      </c>
      <c r="BO58">
        <v>47537.65</v>
      </c>
      <c r="BP58">
        <v>47537.65</v>
      </c>
    </row>
    <row r="59" spans="1:68" x14ac:dyDescent="0.35">
      <c r="A59" s="9" t="s">
        <v>72</v>
      </c>
      <c r="B59" s="9" t="s">
        <v>73</v>
      </c>
      <c r="C59" s="9" t="s">
        <v>74</v>
      </c>
      <c r="D59">
        <v>1</v>
      </c>
      <c r="E59">
        <v>1</v>
      </c>
      <c r="F59" s="10">
        <v>43256.563402777778</v>
      </c>
      <c r="G59" s="11">
        <v>43221</v>
      </c>
      <c r="H59" s="11">
        <v>43251</v>
      </c>
      <c r="I59" s="9" t="s">
        <v>75</v>
      </c>
      <c r="J59">
        <v>1234</v>
      </c>
      <c r="K59">
        <v>7773331122</v>
      </c>
      <c r="L59" s="9" t="s">
        <v>76</v>
      </c>
      <c r="M59" s="9" t="s">
        <v>77</v>
      </c>
      <c r="N59" s="9" t="s">
        <v>78</v>
      </c>
      <c r="O59" s="9" t="s">
        <v>78</v>
      </c>
      <c r="P59" s="9" t="s">
        <v>78</v>
      </c>
      <c r="Q59" s="9" t="s">
        <v>78</v>
      </c>
      <c r="R59" s="9" t="s">
        <v>78</v>
      </c>
      <c r="S59" s="9" t="s">
        <v>78</v>
      </c>
      <c r="T59" s="9" t="s">
        <v>78</v>
      </c>
      <c r="U59" s="9"/>
      <c r="V59" s="9"/>
      <c r="W59" s="9"/>
      <c r="X59" s="9"/>
      <c r="Z59" s="9"/>
      <c r="AB59" s="9"/>
      <c r="AC59" s="9"/>
      <c r="AD59" s="9"/>
      <c r="AM59" s="9" t="s">
        <v>79</v>
      </c>
      <c r="AN59">
        <v>3</v>
      </c>
      <c r="AO59" s="9" t="s">
        <v>334</v>
      </c>
      <c r="AP59" s="9" t="s">
        <v>323</v>
      </c>
      <c r="AQ59" s="9" t="s">
        <v>352</v>
      </c>
      <c r="AR59" s="9" t="s">
        <v>286</v>
      </c>
      <c r="AS59" s="11">
        <v>43240</v>
      </c>
      <c r="AT59" s="11">
        <v>43240</v>
      </c>
      <c r="AU59" s="11">
        <v>43251</v>
      </c>
      <c r="AV59" s="9" t="s">
        <v>289</v>
      </c>
      <c r="AW59" s="9" t="s">
        <v>323</v>
      </c>
      <c r="AX59">
        <v>356.7</v>
      </c>
      <c r="AY59">
        <v>13</v>
      </c>
      <c r="AZ59">
        <v>47537.65</v>
      </c>
      <c r="BA59" s="9"/>
      <c r="BC59" s="9"/>
      <c r="BD59" s="9"/>
      <c r="BF59" s="9"/>
      <c r="BG59" s="9"/>
      <c r="BI59" s="9"/>
      <c r="BK59" s="9"/>
      <c r="BM59" s="9"/>
      <c r="BN59">
        <v>32</v>
      </c>
      <c r="BO59">
        <v>47537.65</v>
      </c>
      <c r="BP59">
        <v>47537.65</v>
      </c>
    </row>
    <row r="60" spans="1:68" x14ac:dyDescent="0.35">
      <c r="A60" s="9" t="s">
        <v>72</v>
      </c>
      <c r="B60" s="9" t="s">
        <v>73</v>
      </c>
      <c r="C60" s="9" t="s">
        <v>74</v>
      </c>
      <c r="D60">
        <v>1</v>
      </c>
      <c r="E60">
        <v>1</v>
      </c>
      <c r="F60" s="10">
        <v>43256.563402777778</v>
      </c>
      <c r="G60" s="11">
        <v>43221</v>
      </c>
      <c r="H60" s="11">
        <v>43251</v>
      </c>
      <c r="I60" s="9" t="s">
        <v>75</v>
      </c>
      <c r="J60">
        <v>1234</v>
      </c>
      <c r="K60">
        <v>7773331122</v>
      </c>
      <c r="L60" s="9" t="s">
        <v>76</v>
      </c>
      <c r="M60" s="9" t="s">
        <v>77</v>
      </c>
      <c r="N60" s="9" t="s">
        <v>78</v>
      </c>
      <c r="O60" s="9" t="s">
        <v>78</v>
      </c>
      <c r="P60" s="9" t="s">
        <v>78</v>
      </c>
      <c r="Q60" s="9" t="s">
        <v>78</v>
      </c>
      <c r="R60" s="9" t="s">
        <v>78</v>
      </c>
      <c r="S60" s="9" t="s">
        <v>78</v>
      </c>
      <c r="T60" s="9" t="s">
        <v>78</v>
      </c>
      <c r="U60" s="9"/>
      <c r="V60" s="9"/>
      <c r="W60" s="9"/>
      <c r="X60" s="9"/>
      <c r="Z60" s="9"/>
      <c r="AB60" s="9"/>
      <c r="AC60" s="9"/>
      <c r="AD60" s="9"/>
      <c r="AM60" s="9" t="s">
        <v>79</v>
      </c>
      <c r="AN60">
        <v>4</v>
      </c>
      <c r="AO60" s="9" t="s">
        <v>335</v>
      </c>
      <c r="AP60" s="9" t="s">
        <v>346</v>
      </c>
      <c r="AQ60" s="9" t="s">
        <v>353</v>
      </c>
      <c r="AR60" s="9" t="s">
        <v>288</v>
      </c>
      <c r="AS60" s="11">
        <v>43247</v>
      </c>
      <c r="AT60" s="11">
        <v>43247</v>
      </c>
      <c r="AU60" s="11">
        <v>43251</v>
      </c>
      <c r="AV60" s="9" t="s">
        <v>289</v>
      </c>
      <c r="AW60" s="9" t="s">
        <v>346</v>
      </c>
      <c r="AX60">
        <v>1107</v>
      </c>
      <c r="AY60">
        <v>13</v>
      </c>
      <c r="AZ60">
        <v>47537.65</v>
      </c>
      <c r="BA60" s="9"/>
      <c r="BC60" s="9"/>
      <c r="BD60" s="9"/>
      <c r="BF60" s="9"/>
      <c r="BG60" s="9"/>
      <c r="BI60" s="9"/>
      <c r="BK60" s="9"/>
      <c r="BM60" s="9"/>
      <c r="BN60">
        <v>32</v>
      </c>
      <c r="BO60">
        <v>47537.65</v>
      </c>
      <c r="BP60">
        <v>47537.65</v>
      </c>
    </row>
    <row r="61" spans="1:68" x14ac:dyDescent="0.35">
      <c r="A61" s="9" t="s">
        <v>72</v>
      </c>
      <c r="B61" s="9" t="s">
        <v>73</v>
      </c>
      <c r="C61" s="9" t="s">
        <v>74</v>
      </c>
      <c r="D61">
        <v>1</v>
      </c>
      <c r="E61">
        <v>1</v>
      </c>
      <c r="F61" s="10">
        <v>43256.563402777778</v>
      </c>
      <c r="G61" s="11">
        <v>43221</v>
      </c>
      <c r="H61" s="11">
        <v>43251</v>
      </c>
      <c r="I61" s="9" t="s">
        <v>75</v>
      </c>
      <c r="J61">
        <v>1234</v>
      </c>
      <c r="K61">
        <v>7773331122</v>
      </c>
      <c r="L61" s="9" t="s">
        <v>76</v>
      </c>
      <c r="M61" s="9" t="s">
        <v>77</v>
      </c>
      <c r="N61" s="9" t="s">
        <v>78</v>
      </c>
      <c r="O61" s="9" t="s">
        <v>78</v>
      </c>
      <c r="P61" s="9" t="s">
        <v>78</v>
      </c>
      <c r="Q61" s="9" t="s">
        <v>78</v>
      </c>
      <c r="R61" s="9" t="s">
        <v>78</v>
      </c>
      <c r="S61" s="9" t="s">
        <v>78</v>
      </c>
      <c r="T61" s="9" t="s">
        <v>78</v>
      </c>
      <c r="U61" s="9"/>
      <c r="V61" s="9"/>
      <c r="W61" s="9"/>
      <c r="X61" s="9"/>
      <c r="Z61" s="9"/>
      <c r="AB61" s="9"/>
      <c r="AC61" s="9"/>
      <c r="AD61" s="9"/>
      <c r="AM61" s="9" t="s">
        <v>79</v>
      </c>
      <c r="AN61">
        <v>5</v>
      </c>
      <c r="AO61" s="9" t="s">
        <v>336</v>
      </c>
      <c r="AP61" s="9" t="s">
        <v>347</v>
      </c>
      <c r="AQ61" s="9" t="s">
        <v>354</v>
      </c>
      <c r="AR61" s="9" t="s">
        <v>288</v>
      </c>
      <c r="AS61" s="11">
        <v>43248</v>
      </c>
      <c r="AT61" s="11">
        <v>43248</v>
      </c>
      <c r="AU61" s="11">
        <v>43251</v>
      </c>
      <c r="AV61" s="9" t="s">
        <v>289</v>
      </c>
      <c r="AW61" s="9" t="s">
        <v>347</v>
      </c>
      <c r="AX61">
        <v>1242.3</v>
      </c>
      <c r="AY61">
        <v>13</v>
      </c>
      <c r="AZ61">
        <v>47537.65</v>
      </c>
      <c r="BA61" s="9"/>
      <c r="BC61" s="9"/>
      <c r="BD61" s="9"/>
      <c r="BF61" s="9"/>
      <c r="BG61" s="9"/>
      <c r="BI61" s="9"/>
      <c r="BK61" s="9"/>
      <c r="BM61" s="9"/>
      <c r="BN61">
        <v>32</v>
      </c>
      <c r="BO61">
        <v>47537.65</v>
      </c>
      <c r="BP61">
        <v>47537.65</v>
      </c>
    </row>
    <row r="62" spans="1:68" x14ac:dyDescent="0.35">
      <c r="A62" s="9" t="s">
        <v>72</v>
      </c>
      <c r="B62" s="9" t="s">
        <v>73</v>
      </c>
      <c r="C62" s="9" t="s">
        <v>74</v>
      </c>
      <c r="D62">
        <v>1</v>
      </c>
      <c r="E62">
        <v>1</v>
      </c>
      <c r="F62" s="10">
        <v>43256.563402777778</v>
      </c>
      <c r="G62" s="11">
        <v>43221</v>
      </c>
      <c r="H62" s="11">
        <v>43251</v>
      </c>
      <c r="I62" s="9" t="s">
        <v>75</v>
      </c>
      <c r="J62">
        <v>1234</v>
      </c>
      <c r="K62">
        <v>7773331122</v>
      </c>
      <c r="L62" s="9" t="s">
        <v>76</v>
      </c>
      <c r="M62" s="9" t="s">
        <v>77</v>
      </c>
      <c r="N62" s="9" t="s">
        <v>78</v>
      </c>
      <c r="O62" s="9" t="s">
        <v>78</v>
      </c>
      <c r="P62" s="9" t="s">
        <v>78</v>
      </c>
      <c r="Q62" s="9" t="s">
        <v>78</v>
      </c>
      <c r="R62" s="9" t="s">
        <v>78</v>
      </c>
      <c r="S62" s="9" t="s">
        <v>78</v>
      </c>
      <c r="T62" s="9" t="s">
        <v>78</v>
      </c>
      <c r="U62" s="9"/>
      <c r="V62" s="9"/>
      <c r="W62" s="9"/>
      <c r="X62" s="9"/>
      <c r="Z62" s="9"/>
      <c r="AB62" s="9"/>
      <c r="AC62" s="9"/>
      <c r="AD62" s="9"/>
      <c r="AM62" s="9" t="s">
        <v>79</v>
      </c>
      <c r="AN62">
        <v>6</v>
      </c>
      <c r="AO62" s="9" t="s">
        <v>337</v>
      </c>
      <c r="AP62" s="9" t="s">
        <v>348</v>
      </c>
      <c r="AQ62" s="9" t="s">
        <v>355</v>
      </c>
      <c r="AR62" s="9" t="s">
        <v>362</v>
      </c>
      <c r="AS62" s="11">
        <v>43249</v>
      </c>
      <c r="AT62" s="11">
        <v>43249</v>
      </c>
      <c r="AU62" s="11">
        <v>43251</v>
      </c>
      <c r="AV62" s="9" t="s">
        <v>289</v>
      </c>
      <c r="AW62" s="9" t="s">
        <v>348</v>
      </c>
      <c r="AX62">
        <v>5136.04</v>
      </c>
      <c r="AY62">
        <v>13</v>
      </c>
      <c r="AZ62">
        <v>47537.65</v>
      </c>
      <c r="BA62" s="9"/>
      <c r="BC62" s="9"/>
      <c r="BD62" s="9"/>
      <c r="BF62" s="9"/>
      <c r="BG62" s="9"/>
      <c r="BI62" s="9"/>
      <c r="BK62" s="9"/>
      <c r="BM62" s="9"/>
      <c r="BN62">
        <v>32</v>
      </c>
      <c r="BO62">
        <v>47537.65</v>
      </c>
      <c r="BP62">
        <v>47537.65</v>
      </c>
    </row>
    <row r="63" spans="1:68" x14ac:dyDescent="0.35">
      <c r="A63" s="9" t="s">
        <v>72</v>
      </c>
      <c r="B63" s="9" t="s">
        <v>73</v>
      </c>
      <c r="C63" s="9" t="s">
        <v>74</v>
      </c>
      <c r="D63">
        <v>1</v>
      </c>
      <c r="E63">
        <v>1</v>
      </c>
      <c r="F63" s="10">
        <v>43256.563402777778</v>
      </c>
      <c r="G63" s="11">
        <v>43221</v>
      </c>
      <c r="H63" s="11">
        <v>43251</v>
      </c>
      <c r="I63" s="9" t="s">
        <v>75</v>
      </c>
      <c r="J63">
        <v>1234</v>
      </c>
      <c r="K63">
        <v>7773331122</v>
      </c>
      <c r="L63" s="9" t="s">
        <v>76</v>
      </c>
      <c r="M63" s="9" t="s">
        <v>77</v>
      </c>
      <c r="N63" s="9" t="s">
        <v>78</v>
      </c>
      <c r="O63" s="9" t="s">
        <v>78</v>
      </c>
      <c r="P63" s="9" t="s">
        <v>78</v>
      </c>
      <c r="Q63" s="9" t="s">
        <v>78</v>
      </c>
      <c r="R63" s="9" t="s">
        <v>78</v>
      </c>
      <c r="S63" s="9" t="s">
        <v>78</v>
      </c>
      <c r="T63" s="9" t="s">
        <v>78</v>
      </c>
      <c r="U63" s="9"/>
      <c r="V63" s="9"/>
      <c r="W63" s="9"/>
      <c r="X63" s="9"/>
      <c r="Z63" s="9"/>
      <c r="AB63" s="9"/>
      <c r="AC63" s="9"/>
      <c r="AD63" s="9"/>
      <c r="AM63" s="9" t="s">
        <v>79</v>
      </c>
      <c r="AN63">
        <v>7</v>
      </c>
      <c r="AO63" s="9" t="s">
        <v>338</v>
      </c>
      <c r="AP63" s="9" t="s">
        <v>322</v>
      </c>
      <c r="AQ63" s="9" t="s">
        <v>356</v>
      </c>
      <c r="AR63" s="9" t="s">
        <v>287</v>
      </c>
      <c r="AS63" s="11">
        <v>43251</v>
      </c>
      <c r="AT63" s="11">
        <v>43251</v>
      </c>
      <c r="AU63" s="11">
        <v>43251</v>
      </c>
      <c r="AV63" s="9" t="s">
        <v>289</v>
      </c>
      <c r="AW63" s="9" t="s">
        <v>322</v>
      </c>
      <c r="AX63">
        <v>975</v>
      </c>
      <c r="AY63">
        <v>13</v>
      </c>
      <c r="AZ63">
        <v>47537.65</v>
      </c>
      <c r="BA63" s="9"/>
      <c r="BC63" s="9"/>
      <c r="BD63" s="9"/>
      <c r="BF63" s="9"/>
      <c r="BG63" s="9"/>
      <c r="BI63" s="9"/>
      <c r="BK63" s="9"/>
      <c r="BM63" s="9"/>
      <c r="BN63">
        <v>32</v>
      </c>
      <c r="BO63">
        <v>47537.65</v>
      </c>
      <c r="BP63">
        <v>47537.65</v>
      </c>
    </row>
    <row r="64" spans="1:68" x14ac:dyDescent="0.35">
      <c r="A64" s="9" t="s">
        <v>72</v>
      </c>
      <c r="B64" s="9" t="s">
        <v>73</v>
      </c>
      <c r="C64" s="9" t="s">
        <v>74</v>
      </c>
      <c r="D64">
        <v>1</v>
      </c>
      <c r="E64">
        <v>1</v>
      </c>
      <c r="F64" s="10">
        <v>43256.563402777778</v>
      </c>
      <c r="G64" s="11">
        <v>43221</v>
      </c>
      <c r="H64" s="11">
        <v>43251</v>
      </c>
      <c r="I64" s="9" t="s">
        <v>75</v>
      </c>
      <c r="J64">
        <v>1234</v>
      </c>
      <c r="K64">
        <v>7773331122</v>
      </c>
      <c r="L64" s="9" t="s">
        <v>76</v>
      </c>
      <c r="M64" s="9" t="s">
        <v>77</v>
      </c>
      <c r="N64" s="9" t="s">
        <v>78</v>
      </c>
      <c r="O64" s="9" t="s">
        <v>78</v>
      </c>
      <c r="P64" s="9" t="s">
        <v>78</v>
      </c>
      <c r="Q64" s="9" t="s">
        <v>78</v>
      </c>
      <c r="R64" s="9" t="s">
        <v>78</v>
      </c>
      <c r="S64" s="9" t="s">
        <v>78</v>
      </c>
      <c r="T64" s="9" t="s">
        <v>78</v>
      </c>
      <c r="U64" s="9"/>
      <c r="V64" s="9"/>
      <c r="W64" s="9"/>
      <c r="X64" s="9"/>
      <c r="Z64" s="9"/>
      <c r="AB64" s="9"/>
      <c r="AC64" s="9"/>
      <c r="AD64" s="9"/>
      <c r="AM64" s="9" t="s">
        <v>79</v>
      </c>
      <c r="AN64">
        <v>8</v>
      </c>
      <c r="AO64" s="9" t="s">
        <v>339</v>
      </c>
      <c r="AP64" s="9" t="s">
        <v>295</v>
      </c>
      <c r="AQ64" s="9" t="s">
        <v>357</v>
      </c>
      <c r="AR64" s="9" t="s">
        <v>287</v>
      </c>
      <c r="AS64" s="11">
        <v>43251</v>
      </c>
      <c r="AT64" s="11">
        <v>43251</v>
      </c>
      <c r="AU64" s="11">
        <v>43251</v>
      </c>
      <c r="AV64" s="9" t="s">
        <v>289</v>
      </c>
      <c r="AW64" s="9" t="s">
        <v>295</v>
      </c>
      <c r="AX64">
        <v>3200</v>
      </c>
      <c r="AY64">
        <v>13</v>
      </c>
      <c r="AZ64">
        <v>47537.65</v>
      </c>
      <c r="BA64" s="9"/>
      <c r="BC64" s="9"/>
      <c r="BD64" s="9"/>
      <c r="BF64" s="9"/>
      <c r="BG64" s="9"/>
      <c r="BI64" s="9"/>
      <c r="BK64" s="9"/>
      <c r="BM64" s="9"/>
      <c r="BN64">
        <v>32</v>
      </c>
      <c r="BO64">
        <v>47537.65</v>
      </c>
      <c r="BP64">
        <v>47537.65</v>
      </c>
    </row>
    <row r="65" spans="1:68" x14ac:dyDescent="0.35">
      <c r="A65" s="9" t="s">
        <v>72</v>
      </c>
      <c r="B65" s="9" t="s">
        <v>73</v>
      </c>
      <c r="C65" s="9" t="s">
        <v>74</v>
      </c>
      <c r="D65">
        <v>1</v>
      </c>
      <c r="E65">
        <v>1</v>
      </c>
      <c r="F65" s="10">
        <v>43256.563402777778</v>
      </c>
      <c r="G65" s="11">
        <v>43221</v>
      </c>
      <c r="H65" s="11">
        <v>43251</v>
      </c>
      <c r="I65" s="9" t="s">
        <v>75</v>
      </c>
      <c r="J65">
        <v>1234</v>
      </c>
      <c r="K65">
        <v>7773331122</v>
      </c>
      <c r="L65" s="9" t="s">
        <v>76</v>
      </c>
      <c r="M65" s="9" t="s">
        <v>77</v>
      </c>
      <c r="N65" s="9" t="s">
        <v>78</v>
      </c>
      <c r="O65" s="9" t="s">
        <v>78</v>
      </c>
      <c r="P65" s="9" t="s">
        <v>78</v>
      </c>
      <c r="Q65" s="9" t="s">
        <v>78</v>
      </c>
      <c r="R65" s="9" t="s">
        <v>78</v>
      </c>
      <c r="S65" s="9" t="s">
        <v>78</v>
      </c>
      <c r="T65" s="9" t="s">
        <v>78</v>
      </c>
      <c r="U65" s="9"/>
      <c r="V65" s="9"/>
      <c r="W65" s="9"/>
      <c r="X65" s="9"/>
      <c r="Z65" s="9"/>
      <c r="AB65" s="9"/>
      <c r="AC65" s="9"/>
      <c r="AD65" s="9"/>
      <c r="AM65" s="9" t="s">
        <v>79</v>
      </c>
      <c r="AN65">
        <v>9</v>
      </c>
      <c r="AO65" s="9" t="s">
        <v>340</v>
      </c>
      <c r="AP65" s="9" t="s">
        <v>295</v>
      </c>
      <c r="AQ65" s="9" t="s">
        <v>357</v>
      </c>
      <c r="AR65" s="9" t="s">
        <v>287</v>
      </c>
      <c r="AS65" s="11">
        <v>43251</v>
      </c>
      <c r="AT65" s="11">
        <v>43251</v>
      </c>
      <c r="AU65" s="11">
        <v>43251</v>
      </c>
      <c r="AV65" s="9" t="s">
        <v>289</v>
      </c>
      <c r="AW65" s="9" t="s">
        <v>326</v>
      </c>
      <c r="AX65">
        <v>812</v>
      </c>
      <c r="AY65">
        <v>13</v>
      </c>
      <c r="AZ65">
        <v>47537.65</v>
      </c>
      <c r="BA65" s="9"/>
      <c r="BC65" s="9"/>
      <c r="BD65" s="9"/>
      <c r="BF65" s="9"/>
      <c r="BG65" s="9"/>
      <c r="BI65" s="9"/>
      <c r="BK65" s="9"/>
      <c r="BM65" s="9"/>
      <c r="BN65">
        <v>32</v>
      </c>
      <c r="BO65">
        <v>47537.65</v>
      </c>
      <c r="BP65">
        <v>47537.65</v>
      </c>
    </row>
    <row r="66" spans="1:68" x14ac:dyDescent="0.35">
      <c r="A66" s="9" t="s">
        <v>72</v>
      </c>
      <c r="B66" s="9" t="s">
        <v>73</v>
      </c>
      <c r="C66" s="9" t="s">
        <v>74</v>
      </c>
      <c r="D66">
        <v>1</v>
      </c>
      <c r="E66">
        <v>1</v>
      </c>
      <c r="F66" s="10">
        <v>43256.563402777778</v>
      </c>
      <c r="G66" s="11">
        <v>43221</v>
      </c>
      <c r="H66" s="11">
        <v>43251</v>
      </c>
      <c r="I66" s="9" t="s">
        <v>75</v>
      </c>
      <c r="J66">
        <v>1234</v>
      </c>
      <c r="K66">
        <v>7773331122</v>
      </c>
      <c r="L66" s="9" t="s">
        <v>76</v>
      </c>
      <c r="M66" s="9" t="s">
        <v>77</v>
      </c>
      <c r="N66" s="9" t="s">
        <v>78</v>
      </c>
      <c r="O66" s="9" t="s">
        <v>78</v>
      </c>
      <c r="P66" s="9" t="s">
        <v>78</v>
      </c>
      <c r="Q66" s="9" t="s">
        <v>78</v>
      </c>
      <c r="R66" s="9" t="s">
        <v>78</v>
      </c>
      <c r="S66" s="9" t="s">
        <v>78</v>
      </c>
      <c r="T66" s="9" t="s">
        <v>78</v>
      </c>
      <c r="U66" s="9"/>
      <c r="V66" s="9"/>
      <c r="W66" s="9"/>
      <c r="X66" s="9"/>
      <c r="Z66" s="9"/>
      <c r="AB66" s="9"/>
      <c r="AC66" s="9"/>
      <c r="AD66" s="9"/>
      <c r="AM66" s="9" t="s">
        <v>79</v>
      </c>
      <c r="AN66">
        <v>10</v>
      </c>
      <c r="AO66" s="9" t="s">
        <v>341</v>
      </c>
      <c r="AP66" s="9" t="s">
        <v>324</v>
      </c>
      <c r="AQ66" s="9" t="s">
        <v>358</v>
      </c>
      <c r="AR66" s="9" t="s">
        <v>287</v>
      </c>
      <c r="AS66" s="11">
        <v>43251</v>
      </c>
      <c r="AT66" s="11">
        <v>43251</v>
      </c>
      <c r="AU66" s="11">
        <v>43251</v>
      </c>
      <c r="AV66" s="9" t="s">
        <v>289</v>
      </c>
      <c r="AW66" s="9" t="s">
        <v>324</v>
      </c>
      <c r="AX66">
        <v>340</v>
      </c>
      <c r="AY66">
        <v>13</v>
      </c>
      <c r="AZ66">
        <v>47537.65</v>
      </c>
      <c r="BA66" s="9"/>
      <c r="BC66" s="9"/>
      <c r="BD66" s="9"/>
      <c r="BF66" s="9"/>
      <c r="BG66" s="9"/>
      <c r="BI66" s="9"/>
      <c r="BK66" s="9"/>
      <c r="BM66" s="9"/>
      <c r="BN66">
        <v>32</v>
      </c>
      <c r="BO66">
        <v>47537.65</v>
      </c>
      <c r="BP66">
        <v>47537.65</v>
      </c>
    </row>
    <row r="67" spans="1:68" x14ac:dyDescent="0.35">
      <c r="A67" s="9" t="s">
        <v>72</v>
      </c>
      <c r="B67" s="9" t="s">
        <v>73</v>
      </c>
      <c r="C67" s="9" t="s">
        <v>74</v>
      </c>
      <c r="D67">
        <v>1</v>
      </c>
      <c r="E67">
        <v>1</v>
      </c>
      <c r="F67" s="10">
        <v>43256.563402777778</v>
      </c>
      <c r="G67" s="11">
        <v>43221</v>
      </c>
      <c r="H67" s="11">
        <v>43251</v>
      </c>
      <c r="I67" s="9" t="s">
        <v>75</v>
      </c>
      <c r="J67">
        <v>1234</v>
      </c>
      <c r="K67">
        <v>7773331122</v>
      </c>
      <c r="L67" s="9" t="s">
        <v>76</v>
      </c>
      <c r="M67" s="9" t="s">
        <v>77</v>
      </c>
      <c r="N67" s="9" t="s">
        <v>78</v>
      </c>
      <c r="O67" s="9" t="s">
        <v>78</v>
      </c>
      <c r="P67" s="9" t="s">
        <v>78</v>
      </c>
      <c r="Q67" s="9" t="s">
        <v>78</v>
      </c>
      <c r="R67" s="9" t="s">
        <v>78</v>
      </c>
      <c r="S67" s="9" t="s">
        <v>78</v>
      </c>
      <c r="T67" s="9" t="s">
        <v>78</v>
      </c>
      <c r="U67" s="9"/>
      <c r="V67" s="9"/>
      <c r="W67" s="9"/>
      <c r="X67" s="9"/>
      <c r="Z67" s="9"/>
      <c r="AB67" s="9"/>
      <c r="AC67" s="9"/>
      <c r="AD67" s="9"/>
      <c r="AM67" s="9" t="s">
        <v>79</v>
      </c>
      <c r="AN67">
        <v>11</v>
      </c>
      <c r="AO67" s="9" t="s">
        <v>342</v>
      </c>
      <c r="AP67" s="9" t="s">
        <v>349</v>
      </c>
      <c r="AQ67" s="9" t="s">
        <v>359</v>
      </c>
      <c r="AR67" s="9" t="s">
        <v>288</v>
      </c>
      <c r="AS67" s="11">
        <v>43251</v>
      </c>
      <c r="AT67" s="11">
        <v>43251</v>
      </c>
      <c r="AU67" s="11">
        <v>43251</v>
      </c>
      <c r="AV67" s="9" t="s">
        <v>289</v>
      </c>
      <c r="AW67" s="9" t="s">
        <v>349</v>
      </c>
      <c r="AX67">
        <v>1845</v>
      </c>
      <c r="AY67">
        <v>13</v>
      </c>
      <c r="AZ67">
        <v>47537.65</v>
      </c>
      <c r="BA67" s="9"/>
      <c r="BC67" s="9"/>
      <c r="BD67" s="9"/>
      <c r="BF67" s="9"/>
      <c r="BG67" s="9"/>
      <c r="BI67" s="9"/>
      <c r="BK67" s="9"/>
      <c r="BM67" s="9"/>
      <c r="BN67">
        <v>32</v>
      </c>
      <c r="BO67">
        <v>47537.65</v>
      </c>
      <c r="BP67">
        <v>47537.65</v>
      </c>
    </row>
    <row r="68" spans="1:68" x14ac:dyDescent="0.35">
      <c r="A68" s="9" t="s">
        <v>72</v>
      </c>
      <c r="B68" s="9" t="s">
        <v>73</v>
      </c>
      <c r="C68" s="9" t="s">
        <v>74</v>
      </c>
      <c r="D68">
        <v>1</v>
      </c>
      <c r="E68">
        <v>1</v>
      </c>
      <c r="F68" s="10">
        <v>43256.563402777778</v>
      </c>
      <c r="G68" s="11">
        <v>43221</v>
      </c>
      <c r="H68" s="11">
        <v>43251</v>
      </c>
      <c r="I68" s="9" t="s">
        <v>75</v>
      </c>
      <c r="J68">
        <v>1234</v>
      </c>
      <c r="K68">
        <v>7773331122</v>
      </c>
      <c r="L68" s="9" t="s">
        <v>76</v>
      </c>
      <c r="M68" s="9" t="s">
        <v>77</v>
      </c>
      <c r="N68" s="9" t="s">
        <v>78</v>
      </c>
      <c r="O68" s="9" t="s">
        <v>78</v>
      </c>
      <c r="P68" s="9" t="s">
        <v>78</v>
      </c>
      <c r="Q68" s="9" t="s">
        <v>78</v>
      </c>
      <c r="R68" s="9" t="s">
        <v>78</v>
      </c>
      <c r="S68" s="9" t="s">
        <v>78</v>
      </c>
      <c r="T68" s="9" t="s">
        <v>78</v>
      </c>
      <c r="U68" s="9"/>
      <c r="V68" s="9"/>
      <c r="W68" s="9"/>
      <c r="X68" s="9"/>
      <c r="Z68" s="9"/>
      <c r="AB68" s="9"/>
      <c r="AC68" s="9"/>
      <c r="AD68" s="9"/>
      <c r="AM68" s="9" t="s">
        <v>79</v>
      </c>
      <c r="AN68">
        <v>12</v>
      </c>
      <c r="AO68" s="9" t="s">
        <v>343</v>
      </c>
      <c r="AP68" s="9" t="s">
        <v>350</v>
      </c>
      <c r="AQ68" s="9" t="s">
        <v>360</v>
      </c>
      <c r="AR68" s="9" t="s">
        <v>287</v>
      </c>
      <c r="AS68" s="11">
        <v>43251</v>
      </c>
      <c r="AT68" s="11">
        <v>43251</v>
      </c>
      <c r="AU68" s="11">
        <v>43251</v>
      </c>
      <c r="AV68" s="9" t="s">
        <v>289</v>
      </c>
      <c r="AW68" s="9" t="s">
        <v>350</v>
      </c>
      <c r="AX68">
        <v>0.21</v>
      </c>
      <c r="AY68">
        <v>13</v>
      </c>
      <c r="AZ68">
        <v>47537.65</v>
      </c>
      <c r="BA68" s="9"/>
      <c r="BC68" s="9"/>
      <c r="BD68" s="9"/>
      <c r="BF68" s="9"/>
      <c r="BG68" s="9"/>
      <c r="BI68" s="9"/>
      <c r="BK68" s="9"/>
      <c r="BM68" s="9"/>
      <c r="BN68">
        <v>32</v>
      </c>
      <c r="BO68">
        <v>47537.65</v>
      </c>
      <c r="BP68">
        <v>47537.65</v>
      </c>
    </row>
    <row r="69" spans="1:68" x14ac:dyDescent="0.35">
      <c r="A69" s="9" t="s">
        <v>72</v>
      </c>
      <c r="B69" s="9" t="s">
        <v>73</v>
      </c>
      <c r="C69" s="9" t="s">
        <v>74</v>
      </c>
      <c r="D69">
        <v>1</v>
      </c>
      <c r="E69">
        <v>1</v>
      </c>
      <c r="F69" s="10">
        <v>43256.563402777778</v>
      </c>
      <c r="G69" s="11">
        <v>43221</v>
      </c>
      <c r="H69" s="11">
        <v>43251</v>
      </c>
      <c r="I69" s="9" t="s">
        <v>75</v>
      </c>
      <c r="J69">
        <v>1234</v>
      </c>
      <c r="K69">
        <v>7773331122</v>
      </c>
      <c r="L69" s="9" t="s">
        <v>76</v>
      </c>
      <c r="M69" s="9" t="s">
        <v>77</v>
      </c>
      <c r="N69" s="9" t="s">
        <v>78</v>
      </c>
      <c r="O69" s="9" t="s">
        <v>78</v>
      </c>
      <c r="P69" s="9" t="s">
        <v>78</v>
      </c>
      <c r="Q69" s="9" t="s">
        <v>78</v>
      </c>
      <c r="R69" s="9" t="s">
        <v>78</v>
      </c>
      <c r="S69" s="9" t="s">
        <v>78</v>
      </c>
      <c r="T69" s="9" t="s">
        <v>78</v>
      </c>
      <c r="U69" s="9"/>
      <c r="V69" s="9"/>
      <c r="W69" s="9"/>
      <c r="X69" s="9"/>
      <c r="Z69" s="9"/>
      <c r="AB69" s="9"/>
      <c r="AC69" s="9"/>
      <c r="AD69" s="9"/>
      <c r="AM69" s="9" t="s">
        <v>79</v>
      </c>
      <c r="AN69">
        <v>13</v>
      </c>
      <c r="AO69" s="9" t="s">
        <v>344</v>
      </c>
      <c r="AP69" s="9" t="s">
        <v>325</v>
      </c>
      <c r="AQ69" s="9" t="s">
        <v>361</v>
      </c>
      <c r="AR69" s="9" t="s">
        <v>287</v>
      </c>
      <c r="AS69" s="11">
        <v>43251</v>
      </c>
      <c r="AT69" s="11">
        <v>43251</v>
      </c>
      <c r="AU69" s="11">
        <v>43251</v>
      </c>
      <c r="AV69" s="9" t="s">
        <v>289</v>
      </c>
      <c r="AW69" s="9" t="s">
        <v>325</v>
      </c>
      <c r="AX69">
        <v>76</v>
      </c>
      <c r="AY69">
        <v>13</v>
      </c>
      <c r="AZ69">
        <v>47537.65</v>
      </c>
      <c r="BA69" s="9"/>
      <c r="BC69" s="9"/>
      <c r="BD69" s="9"/>
      <c r="BF69" s="9"/>
      <c r="BG69" s="9"/>
      <c r="BI69" s="9"/>
      <c r="BK69" s="9"/>
      <c r="BM69" s="9"/>
      <c r="BN69">
        <v>32</v>
      </c>
      <c r="BO69">
        <v>47537.65</v>
      </c>
      <c r="BP69">
        <v>47537.65</v>
      </c>
    </row>
    <row r="70" spans="1:68" x14ac:dyDescent="0.35">
      <c r="A70" s="9" t="s">
        <v>72</v>
      </c>
      <c r="B70" s="9" t="s">
        <v>73</v>
      </c>
      <c r="C70" s="9" t="s">
        <v>74</v>
      </c>
      <c r="D70">
        <v>1</v>
      </c>
      <c r="E70">
        <v>1</v>
      </c>
      <c r="F70" s="10">
        <v>43256.563402777778</v>
      </c>
      <c r="G70" s="11">
        <v>43221</v>
      </c>
      <c r="H70" s="11">
        <v>43251</v>
      </c>
      <c r="I70" s="9" t="s">
        <v>75</v>
      </c>
      <c r="J70">
        <v>1234</v>
      </c>
      <c r="K70">
        <v>7773331122</v>
      </c>
      <c r="L70" s="9" t="s">
        <v>76</v>
      </c>
      <c r="M70" s="9" t="s">
        <v>77</v>
      </c>
      <c r="N70" s="9" t="s">
        <v>78</v>
      </c>
      <c r="O70" s="9" t="s">
        <v>78</v>
      </c>
      <c r="P70" s="9" t="s">
        <v>78</v>
      </c>
      <c r="Q70" s="9" t="s">
        <v>78</v>
      </c>
      <c r="R70" s="9" t="s">
        <v>78</v>
      </c>
      <c r="S70" s="9" t="s">
        <v>78</v>
      </c>
      <c r="T70" s="9" t="s">
        <v>78</v>
      </c>
      <c r="U70" s="9"/>
      <c r="V70" s="9"/>
      <c r="W70" s="9"/>
      <c r="X70" s="9"/>
      <c r="Z70" s="9"/>
      <c r="AB70" s="9"/>
      <c r="AC70" s="9"/>
      <c r="AD70" s="9"/>
      <c r="AM70" s="9"/>
      <c r="AO70" s="9"/>
      <c r="AP70" s="9"/>
      <c r="AQ70" s="9"/>
      <c r="AR70" s="9"/>
      <c r="AS70" s="11"/>
      <c r="AT70" s="11"/>
      <c r="AU70" s="11"/>
      <c r="AV70" s="9"/>
      <c r="AW70" s="9"/>
      <c r="AY70">
        <v>13</v>
      </c>
      <c r="AZ70">
        <v>47537.65</v>
      </c>
      <c r="BA70" s="9" t="s">
        <v>79</v>
      </c>
      <c r="BB70">
        <v>1</v>
      </c>
      <c r="BC70" s="9" t="s">
        <v>332</v>
      </c>
      <c r="BD70" s="9" t="s">
        <v>90</v>
      </c>
      <c r="BE70">
        <v>31488</v>
      </c>
      <c r="BF70" s="9" t="s">
        <v>285</v>
      </c>
      <c r="BG70" s="9" t="s">
        <v>290</v>
      </c>
      <c r="BH70">
        <v>0</v>
      </c>
      <c r="BI70" s="9"/>
      <c r="BK70" s="9"/>
      <c r="BM70" s="9"/>
      <c r="BN70">
        <v>32</v>
      </c>
      <c r="BO70">
        <v>47537.65</v>
      </c>
      <c r="BP70">
        <v>47537.65</v>
      </c>
    </row>
    <row r="71" spans="1:68" x14ac:dyDescent="0.35">
      <c r="A71" s="9" t="s">
        <v>72</v>
      </c>
      <c r="B71" s="9" t="s">
        <v>73</v>
      </c>
      <c r="C71" s="9" t="s">
        <v>74</v>
      </c>
      <c r="D71">
        <v>1</v>
      </c>
      <c r="E71">
        <v>1</v>
      </c>
      <c r="F71" s="10">
        <v>43256.563402777778</v>
      </c>
      <c r="G71" s="11">
        <v>43221</v>
      </c>
      <c r="H71" s="11">
        <v>43251</v>
      </c>
      <c r="I71" s="9" t="s">
        <v>75</v>
      </c>
      <c r="J71">
        <v>1234</v>
      </c>
      <c r="K71">
        <v>7773331122</v>
      </c>
      <c r="L71" s="9" t="s">
        <v>76</v>
      </c>
      <c r="M71" s="9" t="s">
        <v>77</v>
      </c>
      <c r="N71" s="9" t="s">
        <v>78</v>
      </c>
      <c r="O71" s="9" t="s">
        <v>78</v>
      </c>
      <c r="P71" s="9" t="s">
        <v>78</v>
      </c>
      <c r="Q71" s="9" t="s">
        <v>78</v>
      </c>
      <c r="R71" s="9" t="s">
        <v>78</v>
      </c>
      <c r="S71" s="9" t="s">
        <v>78</v>
      </c>
      <c r="T71" s="9" t="s">
        <v>78</v>
      </c>
      <c r="U71" s="9"/>
      <c r="V71" s="9"/>
      <c r="W71" s="9"/>
      <c r="X71" s="9"/>
      <c r="Z71" s="9"/>
      <c r="AB71" s="9"/>
      <c r="AC71" s="9"/>
      <c r="AD71" s="9"/>
      <c r="AM71" s="9"/>
      <c r="AO71" s="9"/>
      <c r="AP71" s="9"/>
      <c r="AQ71" s="9"/>
      <c r="AR71" s="9"/>
      <c r="AS71" s="11"/>
      <c r="AT71" s="11"/>
      <c r="AU71" s="11"/>
      <c r="AV71" s="9"/>
      <c r="AW71" s="9"/>
      <c r="AY71">
        <v>13</v>
      </c>
      <c r="AZ71">
        <v>47537.65</v>
      </c>
      <c r="BA71" s="9" t="s">
        <v>79</v>
      </c>
      <c r="BB71">
        <v>2</v>
      </c>
      <c r="BC71" s="9" t="s">
        <v>332</v>
      </c>
      <c r="BD71" s="9" t="s">
        <v>290</v>
      </c>
      <c r="BE71">
        <v>0</v>
      </c>
      <c r="BF71" s="9"/>
      <c r="BG71" s="9" t="s">
        <v>122</v>
      </c>
      <c r="BH71">
        <v>25600</v>
      </c>
      <c r="BI71" s="9" t="s">
        <v>285</v>
      </c>
      <c r="BK71" s="9"/>
      <c r="BM71" s="9"/>
      <c r="BN71">
        <v>32</v>
      </c>
      <c r="BO71">
        <v>47537.65</v>
      </c>
      <c r="BP71">
        <v>47537.65</v>
      </c>
    </row>
    <row r="72" spans="1:68" x14ac:dyDescent="0.35">
      <c r="A72" s="9" t="s">
        <v>72</v>
      </c>
      <c r="B72" s="9" t="s">
        <v>73</v>
      </c>
      <c r="C72" s="9" t="s">
        <v>74</v>
      </c>
      <c r="D72">
        <v>1</v>
      </c>
      <c r="E72">
        <v>1</v>
      </c>
      <c r="F72" s="10">
        <v>43256.563402777778</v>
      </c>
      <c r="G72" s="11">
        <v>43221</v>
      </c>
      <c r="H72" s="11">
        <v>43251</v>
      </c>
      <c r="I72" s="9" t="s">
        <v>75</v>
      </c>
      <c r="J72">
        <v>1234</v>
      </c>
      <c r="K72">
        <v>7773331122</v>
      </c>
      <c r="L72" s="9" t="s">
        <v>76</v>
      </c>
      <c r="M72" s="9" t="s">
        <v>77</v>
      </c>
      <c r="N72" s="9" t="s">
        <v>78</v>
      </c>
      <c r="O72" s="9" t="s">
        <v>78</v>
      </c>
      <c r="P72" s="9" t="s">
        <v>78</v>
      </c>
      <c r="Q72" s="9" t="s">
        <v>78</v>
      </c>
      <c r="R72" s="9" t="s">
        <v>78</v>
      </c>
      <c r="S72" s="9" t="s">
        <v>78</v>
      </c>
      <c r="T72" s="9" t="s">
        <v>78</v>
      </c>
      <c r="U72" s="9"/>
      <c r="V72" s="9"/>
      <c r="W72" s="9"/>
      <c r="X72" s="9"/>
      <c r="Z72" s="9"/>
      <c r="AB72" s="9"/>
      <c r="AC72" s="9"/>
      <c r="AD72" s="9"/>
      <c r="AM72" s="9"/>
      <c r="AO72" s="9"/>
      <c r="AP72" s="9"/>
      <c r="AQ72" s="9"/>
      <c r="AR72" s="9"/>
      <c r="AS72" s="11"/>
      <c r="AT72" s="11"/>
      <c r="AU72" s="11"/>
      <c r="AV72" s="9"/>
      <c r="AW72" s="9"/>
      <c r="AY72">
        <v>13</v>
      </c>
      <c r="AZ72">
        <v>47537.65</v>
      </c>
      <c r="BA72" s="9" t="s">
        <v>79</v>
      </c>
      <c r="BB72">
        <v>3</v>
      </c>
      <c r="BC72" s="9" t="s">
        <v>332</v>
      </c>
      <c r="BD72" s="9" t="s">
        <v>290</v>
      </c>
      <c r="BE72">
        <v>0</v>
      </c>
      <c r="BF72" s="9"/>
      <c r="BG72" s="9" t="s">
        <v>99</v>
      </c>
      <c r="BH72">
        <v>5888</v>
      </c>
      <c r="BI72" s="9" t="s">
        <v>285</v>
      </c>
      <c r="BK72" s="9"/>
      <c r="BM72" s="9"/>
      <c r="BN72">
        <v>32</v>
      </c>
      <c r="BO72">
        <v>47537.65</v>
      </c>
      <c r="BP72">
        <v>47537.65</v>
      </c>
    </row>
    <row r="73" spans="1:68" x14ac:dyDescent="0.35">
      <c r="A73" s="9" t="s">
        <v>72</v>
      </c>
      <c r="B73" s="9" t="s">
        <v>73</v>
      </c>
      <c r="C73" s="9" t="s">
        <v>74</v>
      </c>
      <c r="D73">
        <v>1</v>
      </c>
      <c r="E73">
        <v>1</v>
      </c>
      <c r="F73" s="10">
        <v>43256.563402777778</v>
      </c>
      <c r="G73" s="11">
        <v>43221</v>
      </c>
      <c r="H73" s="11">
        <v>43251</v>
      </c>
      <c r="I73" s="9" t="s">
        <v>75</v>
      </c>
      <c r="J73">
        <v>1234</v>
      </c>
      <c r="K73">
        <v>7773331122</v>
      </c>
      <c r="L73" s="9" t="s">
        <v>76</v>
      </c>
      <c r="M73" s="9" t="s">
        <v>77</v>
      </c>
      <c r="N73" s="9" t="s">
        <v>78</v>
      </c>
      <c r="O73" s="9" t="s">
        <v>78</v>
      </c>
      <c r="P73" s="9" t="s">
        <v>78</v>
      </c>
      <c r="Q73" s="9" t="s">
        <v>78</v>
      </c>
      <c r="R73" s="9" t="s">
        <v>78</v>
      </c>
      <c r="S73" s="9" t="s">
        <v>78</v>
      </c>
      <c r="T73" s="9" t="s">
        <v>78</v>
      </c>
      <c r="U73" s="9"/>
      <c r="V73" s="9"/>
      <c r="W73" s="9"/>
      <c r="X73" s="9"/>
      <c r="Z73" s="9"/>
      <c r="AB73" s="9"/>
      <c r="AC73" s="9"/>
      <c r="AD73" s="9"/>
      <c r="AM73" s="9"/>
      <c r="AO73" s="9"/>
      <c r="AP73" s="9"/>
      <c r="AQ73" s="9"/>
      <c r="AR73" s="9"/>
      <c r="AS73" s="11"/>
      <c r="AT73" s="11"/>
      <c r="AU73" s="11"/>
      <c r="AV73" s="9"/>
      <c r="AW73" s="9"/>
      <c r="AY73">
        <v>13</v>
      </c>
      <c r="AZ73">
        <v>47537.65</v>
      </c>
      <c r="BA73" s="9" t="s">
        <v>79</v>
      </c>
      <c r="BB73">
        <v>4</v>
      </c>
      <c r="BC73" s="9" t="s">
        <v>333</v>
      </c>
      <c r="BD73" s="9" t="s">
        <v>111</v>
      </c>
      <c r="BE73">
        <v>780</v>
      </c>
      <c r="BF73" s="9" t="s">
        <v>345</v>
      </c>
      <c r="BG73" s="9" t="s">
        <v>290</v>
      </c>
      <c r="BH73">
        <v>0</v>
      </c>
      <c r="BI73" s="9"/>
      <c r="BK73" s="9"/>
      <c r="BM73" s="9"/>
      <c r="BN73">
        <v>32</v>
      </c>
      <c r="BO73">
        <v>47537.65</v>
      </c>
      <c r="BP73">
        <v>47537.65</v>
      </c>
    </row>
    <row r="74" spans="1:68" x14ac:dyDescent="0.35">
      <c r="A74" s="9" t="s">
        <v>72</v>
      </c>
      <c r="B74" s="9" t="s">
        <v>73</v>
      </c>
      <c r="C74" s="9" t="s">
        <v>74</v>
      </c>
      <c r="D74">
        <v>1</v>
      </c>
      <c r="E74">
        <v>1</v>
      </c>
      <c r="F74" s="10">
        <v>43256.563402777778</v>
      </c>
      <c r="G74" s="11">
        <v>43221</v>
      </c>
      <c r="H74" s="11">
        <v>43251</v>
      </c>
      <c r="I74" s="9" t="s">
        <v>75</v>
      </c>
      <c r="J74">
        <v>1234</v>
      </c>
      <c r="K74">
        <v>7773331122</v>
      </c>
      <c r="L74" s="9" t="s">
        <v>76</v>
      </c>
      <c r="M74" s="9" t="s">
        <v>77</v>
      </c>
      <c r="N74" s="9" t="s">
        <v>78</v>
      </c>
      <c r="O74" s="9" t="s">
        <v>78</v>
      </c>
      <c r="P74" s="9" t="s">
        <v>78</v>
      </c>
      <c r="Q74" s="9" t="s">
        <v>78</v>
      </c>
      <c r="R74" s="9" t="s">
        <v>78</v>
      </c>
      <c r="S74" s="9" t="s">
        <v>78</v>
      </c>
      <c r="T74" s="9" t="s">
        <v>78</v>
      </c>
      <c r="U74" s="9"/>
      <c r="V74" s="9"/>
      <c r="W74" s="9"/>
      <c r="X74" s="9"/>
      <c r="Z74" s="9"/>
      <c r="AB74" s="9"/>
      <c r="AC74" s="9"/>
      <c r="AD74" s="9"/>
      <c r="AM74" s="9"/>
      <c r="AO74" s="9"/>
      <c r="AP74" s="9"/>
      <c r="AQ74" s="9"/>
      <c r="AR74" s="9"/>
      <c r="AS74" s="11"/>
      <c r="AT74" s="11"/>
      <c r="AU74" s="11"/>
      <c r="AV74" s="9"/>
      <c r="AW74" s="9"/>
      <c r="AY74">
        <v>13</v>
      </c>
      <c r="AZ74">
        <v>47537.65</v>
      </c>
      <c r="BA74" s="9" t="s">
        <v>79</v>
      </c>
      <c r="BB74">
        <v>5</v>
      </c>
      <c r="BC74" s="9" t="s">
        <v>333</v>
      </c>
      <c r="BD74" s="9" t="s">
        <v>290</v>
      </c>
      <c r="BE74">
        <v>0</v>
      </c>
      <c r="BF74" s="9"/>
      <c r="BG74" s="9" t="s">
        <v>91</v>
      </c>
      <c r="BH74">
        <v>959.4</v>
      </c>
      <c r="BI74" s="9" t="s">
        <v>345</v>
      </c>
      <c r="BK74" s="9"/>
      <c r="BM74" s="9"/>
      <c r="BN74">
        <v>32</v>
      </c>
      <c r="BO74">
        <v>47537.65</v>
      </c>
      <c r="BP74">
        <v>47537.65</v>
      </c>
    </row>
    <row r="75" spans="1:68" x14ac:dyDescent="0.35">
      <c r="A75" s="9" t="s">
        <v>72</v>
      </c>
      <c r="B75" s="9" t="s">
        <v>73</v>
      </c>
      <c r="C75" s="9" t="s">
        <v>74</v>
      </c>
      <c r="D75">
        <v>1</v>
      </c>
      <c r="E75">
        <v>1</v>
      </c>
      <c r="F75" s="10">
        <v>43256.563402777778</v>
      </c>
      <c r="G75" s="11">
        <v>43221</v>
      </c>
      <c r="H75" s="11">
        <v>43251</v>
      </c>
      <c r="I75" s="9" t="s">
        <v>75</v>
      </c>
      <c r="J75">
        <v>1234</v>
      </c>
      <c r="K75">
        <v>7773331122</v>
      </c>
      <c r="L75" s="9" t="s">
        <v>76</v>
      </c>
      <c r="M75" s="9" t="s">
        <v>77</v>
      </c>
      <c r="N75" s="9" t="s">
        <v>78</v>
      </c>
      <c r="O75" s="9" t="s">
        <v>78</v>
      </c>
      <c r="P75" s="9" t="s">
        <v>78</v>
      </c>
      <c r="Q75" s="9" t="s">
        <v>78</v>
      </c>
      <c r="R75" s="9" t="s">
        <v>78</v>
      </c>
      <c r="S75" s="9" t="s">
        <v>78</v>
      </c>
      <c r="T75" s="9" t="s">
        <v>78</v>
      </c>
      <c r="U75" s="9"/>
      <c r="V75" s="9"/>
      <c r="W75" s="9"/>
      <c r="X75" s="9"/>
      <c r="Z75" s="9"/>
      <c r="AB75" s="9"/>
      <c r="AC75" s="9"/>
      <c r="AD75" s="9"/>
      <c r="AM75" s="9"/>
      <c r="AO75" s="9"/>
      <c r="AP75" s="9"/>
      <c r="AQ75" s="9"/>
      <c r="AR75" s="9"/>
      <c r="AS75" s="11"/>
      <c r="AT75" s="11"/>
      <c r="AU75" s="11"/>
      <c r="AV75" s="9"/>
      <c r="AW75" s="9"/>
      <c r="AY75">
        <v>13</v>
      </c>
      <c r="AZ75">
        <v>47537.65</v>
      </c>
      <c r="BA75" s="9" t="s">
        <v>79</v>
      </c>
      <c r="BB75">
        <v>6</v>
      </c>
      <c r="BC75" s="9" t="s">
        <v>333</v>
      </c>
      <c r="BD75" s="9" t="s">
        <v>100</v>
      </c>
      <c r="BE75">
        <v>179.4</v>
      </c>
      <c r="BF75" s="9" t="s">
        <v>345</v>
      </c>
      <c r="BG75" s="9" t="s">
        <v>290</v>
      </c>
      <c r="BH75">
        <v>0</v>
      </c>
      <c r="BI75" s="9"/>
      <c r="BK75" s="9"/>
      <c r="BM75" s="9"/>
      <c r="BN75">
        <v>32</v>
      </c>
      <c r="BO75">
        <v>47537.65</v>
      </c>
      <c r="BP75">
        <v>47537.65</v>
      </c>
    </row>
    <row r="76" spans="1:68" x14ac:dyDescent="0.35">
      <c r="A76" s="9" t="s">
        <v>72</v>
      </c>
      <c r="B76" s="9" t="s">
        <v>73</v>
      </c>
      <c r="C76" s="9" t="s">
        <v>74</v>
      </c>
      <c r="D76">
        <v>1</v>
      </c>
      <c r="E76">
        <v>1</v>
      </c>
      <c r="F76" s="10">
        <v>43256.563402777778</v>
      </c>
      <c r="G76" s="11">
        <v>43221</v>
      </c>
      <c r="H76" s="11">
        <v>43251</v>
      </c>
      <c r="I76" s="9" t="s">
        <v>75</v>
      </c>
      <c r="J76">
        <v>1234</v>
      </c>
      <c r="K76">
        <v>7773331122</v>
      </c>
      <c r="L76" s="9" t="s">
        <v>76</v>
      </c>
      <c r="M76" s="9" t="s">
        <v>77</v>
      </c>
      <c r="N76" s="9" t="s">
        <v>78</v>
      </c>
      <c r="O76" s="9" t="s">
        <v>78</v>
      </c>
      <c r="P76" s="9" t="s">
        <v>78</v>
      </c>
      <c r="Q76" s="9" t="s">
        <v>78</v>
      </c>
      <c r="R76" s="9" t="s">
        <v>78</v>
      </c>
      <c r="S76" s="9" t="s">
        <v>78</v>
      </c>
      <c r="T76" s="9" t="s">
        <v>78</v>
      </c>
      <c r="U76" s="9"/>
      <c r="V76" s="9"/>
      <c r="W76" s="9"/>
      <c r="X76" s="9"/>
      <c r="Z76" s="9"/>
      <c r="AB76" s="9"/>
      <c r="AC76" s="9"/>
      <c r="AD76" s="9"/>
      <c r="AM76" s="9"/>
      <c r="AO76" s="9"/>
      <c r="AP76" s="9"/>
      <c r="AQ76" s="9"/>
      <c r="AR76" s="9"/>
      <c r="AS76" s="11"/>
      <c r="AT76" s="11"/>
      <c r="AU76" s="11"/>
      <c r="AV76" s="9"/>
      <c r="AW76" s="9"/>
      <c r="AY76">
        <v>13</v>
      </c>
      <c r="AZ76">
        <v>47537.65</v>
      </c>
      <c r="BA76" s="9" t="s">
        <v>79</v>
      </c>
      <c r="BB76">
        <v>7</v>
      </c>
      <c r="BC76" s="9" t="s">
        <v>334</v>
      </c>
      <c r="BD76" s="9" t="s">
        <v>113</v>
      </c>
      <c r="BE76">
        <v>290</v>
      </c>
      <c r="BF76" s="9" t="s">
        <v>323</v>
      </c>
      <c r="BG76" s="9" t="s">
        <v>290</v>
      </c>
      <c r="BH76">
        <v>0</v>
      </c>
      <c r="BI76" s="9"/>
      <c r="BK76" s="9"/>
      <c r="BM76" s="9"/>
      <c r="BN76">
        <v>32</v>
      </c>
      <c r="BO76">
        <v>47537.65</v>
      </c>
      <c r="BP76">
        <v>47537.65</v>
      </c>
    </row>
    <row r="77" spans="1:68" x14ac:dyDescent="0.35">
      <c r="A77" s="9" t="s">
        <v>72</v>
      </c>
      <c r="B77" s="9" t="s">
        <v>73</v>
      </c>
      <c r="C77" s="9" t="s">
        <v>74</v>
      </c>
      <c r="D77">
        <v>1</v>
      </c>
      <c r="E77">
        <v>1</v>
      </c>
      <c r="F77" s="10">
        <v>43256.563402777778</v>
      </c>
      <c r="G77" s="11">
        <v>43221</v>
      </c>
      <c r="H77" s="11">
        <v>43251</v>
      </c>
      <c r="I77" s="9" t="s">
        <v>75</v>
      </c>
      <c r="J77">
        <v>1234</v>
      </c>
      <c r="K77">
        <v>7773331122</v>
      </c>
      <c r="L77" s="9" t="s">
        <v>76</v>
      </c>
      <c r="M77" s="9" t="s">
        <v>77</v>
      </c>
      <c r="N77" s="9" t="s">
        <v>78</v>
      </c>
      <c r="O77" s="9" t="s">
        <v>78</v>
      </c>
      <c r="P77" s="9" t="s">
        <v>78</v>
      </c>
      <c r="Q77" s="9" t="s">
        <v>78</v>
      </c>
      <c r="R77" s="9" t="s">
        <v>78</v>
      </c>
      <c r="S77" s="9" t="s">
        <v>78</v>
      </c>
      <c r="T77" s="9" t="s">
        <v>78</v>
      </c>
      <c r="U77" s="9"/>
      <c r="V77" s="9"/>
      <c r="W77" s="9"/>
      <c r="X77" s="9"/>
      <c r="Z77" s="9"/>
      <c r="AB77" s="9"/>
      <c r="AC77" s="9"/>
      <c r="AD77" s="9"/>
      <c r="AM77" s="9"/>
      <c r="AO77" s="9"/>
      <c r="AP77" s="9"/>
      <c r="AQ77" s="9"/>
      <c r="AR77" s="9"/>
      <c r="AS77" s="11"/>
      <c r="AT77" s="11"/>
      <c r="AU77" s="11"/>
      <c r="AV77" s="9"/>
      <c r="AW77" s="9"/>
      <c r="AY77">
        <v>13</v>
      </c>
      <c r="AZ77">
        <v>47537.65</v>
      </c>
      <c r="BA77" s="9" t="s">
        <v>79</v>
      </c>
      <c r="BB77">
        <v>8</v>
      </c>
      <c r="BC77" s="9" t="s">
        <v>334</v>
      </c>
      <c r="BD77" s="9" t="s">
        <v>290</v>
      </c>
      <c r="BE77">
        <v>0</v>
      </c>
      <c r="BF77" s="9"/>
      <c r="BG77" s="9" t="s">
        <v>92</v>
      </c>
      <c r="BH77">
        <v>356.7</v>
      </c>
      <c r="BI77" s="9" t="s">
        <v>323</v>
      </c>
      <c r="BK77" s="9"/>
      <c r="BM77" s="9"/>
      <c r="BN77">
        <v>32</v>
      </c>
      <c r="BO77">
        <v>47537.65</v>
      </c>
      <c r="BP77">
        <v>47537.65</v>
      </c>
    </row>
    <row r="78" spans="1:68" x14ac:dyDescent="0.35">
      <c r="A78" s="9" t="s">
        <v>72</v>
      </c>
      <c r="B78" s="9" t="s">
        <v>73</v>
      </c>
      <c r="C78" s="9" t="s">
        <v>74</v>
      </c>
      <c r="D78">
        <v>1</v>
      </c>
      <c r="E78">
        <v>1</v>
      </c>
      <c r="F78" s="10">
        <v>43256.563402777778</v>
      </c>
      <c r="G78" s="11">
        <v>43221</v>
      </c>
      <c r="H78" s="11">
        <v>43251</v>
      </c>
      <c r="I78" s="9" t="s">
        <v>75</v>
      </c>
      <c r="J78">
        <v>1234</v>
      </c>
      <c r="K78">
        <v>7773331122</v>
      </c>
      <c r="L78" s="9" t="s">
        <v>76</v>
      </c>
      <c r="M78" s="9" t="s">
        <v>77</v>
      </c>
      <c r="N78" s="9" t="s">
        <v>78</v>
      </c>
      <c r="O78" s="9" t="s">
        <v>78</v>
      </c>
      <c r="P78" s="9" t="s">
        <v>78</v>
      </c>
      <c r="Q78" s="9" t="s">
        <v>78</v>
      </c>
      <c r="R78" s="9" t="s">
        <v>78</v>
      </c>
      <c r="S78" s="9" t="s">
        <v>78</v>
      </c>
      <c r="T78" s="9" t="s">
        <v>78</v>
      </c>
      <c r="U78" s="9"/>
      <c r="V78" s="9"/>
      <c r="W78" s="9"/>
      <c r="X78" s="9"/>
      <c r="Z78" s="9"/>
      <c r="AB78" s="9"/>
      <c r="AC78" s="9"/>
      <c r="AD78" s="9"/>
      <c r="AM78" s="9"/>
      <c r="AO78" s="9"/>
      <c r="AP78" s="9"/>
      <c r="AQ78" s="9"/>
      <c r="AR78" s="9"/>
      <c r="AS78" s="11"/>
      <c r="AT78" s="11"/>
      <c r="AU78" s="11"/>
      <c r="AV78" s="9"/>
      <c r="AW78" s="9"/>
      <c r="AY78">
        <v>13</v>
      </c>
      <c r="AZ78">
        <v>47537.65</v>
      </c>
      <c r="BA78" s="9" t="s">
        <v>79</v>
      </c>
      <c r="BB78">
        <v>9</v>
      </c>
      <c r="BC78" s="9" t="s">
        <v>334</v>
      </c>
      <c r="BD78" s="9" t="s">
        <v>100</v>
      </c>
      <c r="BE78">
        <v>66.7</v>
      </c>
      <c r="BF78" s="9" t="s">
        <v>323</v>
      </c>
      <c r="BG78" s="9" t="s">
        <v>290</v>
      </c>
      <c r="BH78">
        <v>0</v>
      </c>
      <c r="BI78" s="9"/>
      <c r="BK78" s="9"/>
      <c r="BM78" s="9"/>
      <c r="BN78">
        <v>32</v>
      </c>
      <c r="BO78">
        <v>47537.65</v>
      </c>
      <c r="BP78">
        <v>47537.65</v>
      </c>
    </row>
    <row r="79" spans="1:68" x14ac:dyDescent="0.35">
      <c r="A79" s="9" t="s">
        <v>72</v>
      </c>
      <c r="B79" s="9" t="s">
        <v>73</v>
      </c>
      <c r="C79" s="9" t="s">
        <v>74</v>
      </c>
      <c r="D79">
        <v>1</v>
      </c>
      <c r="E79">
        <v>1</v>
      </c>
      <c r="F79" s="10">
        <v>43256.563402777778</v>
      </c>
      <c r="G79" s="11">
        <v>43221</v>
      </c>
      <c r="H79" s="11">
        <v>43251</v>
      </c>
      <c r="I79" s="9" t="s">
        <v>75</v>
      </c>
      <c r="J79">
        <v>1234</v>
      </c>
      <c r="K79">
        <v>7773331122</v>
      </c>
      <c r="L79" s="9" t="s">
        <v>76</v>
      </c>
      <c r="M79" s="9" t="s">
        <v>77</v>
      </c>
      <c r="N79" s="9" t="s">
        <v>78</v>
      </c>
      <c r="O79" s="9" t="s">
        <v>78</v>
      </c>
      <c r="P79" s="9" t="s">
        <v>78</v>
      </c>
      <c r="Q79" s="9" t="s">
        <v>78</v>
      </c>
      <c r="R79" s="9" t="s">
        <v>78</v>
      </c>
      <c r="S79" s="9" t="s">
        <v>78</v>
      </c>
      <c r="T79" s="9" t="s">
        <v>78</v>
      </c>
      <c r="U79" s="9"/>
      <c r="V79" s="9"/>
      <c r="W79" s="9"/>
      <c r="X79" s="9"/>
      <c r="Z79" s="9"/>
      <c r="AB79" s="9"/>
      <c r="AC79" s="9"/>
      <c r="AD79" s="9"/>
      <c r="AM79" s="9"/>
      <c r="AO79" s="9"/>
      <c r="AP79" s="9"/>
      <c r="AQ79" s="9"/>
      <c r="AR79" s="9"/>
      <c r="AS79" s="11"/>
      <c r="AT79" s="11"/>
      <c r="AU79" s="11"/>
      <c r="AV79" s="9"/>
      <c r="AW79" s="9"/>
      <c r="AY79">
        <v>13</v>
      </c>
      <c r="AZ79">
        <v>47537.65</v>
      </c>
      <c r="BA79" s="9" t="s">
        <v>79</v>
      </c>
      <c r="BB79">
        <v>10</v>
      </c>
      <c r="BC79" s="9" t="s">
        <v>335</v>
      </c>
      <c r="BD79" s="9" t="s">
        <v>88</v>
      </c>
      <c r="BE79">
        <v>1107</v>
      </c>
      <c r="BF79" s="9" t="s">
        <v>346</v>
      </c>
      <c r="BG79" s="9" t="s">
        <v>290</v>
      </c>
      <c r="BH79">
        <v>0</v>
      </c>
      <c r="BI79" s="9"/>
      <c r="BK79" s="9"/>
      <c r="BM79" s="9"/>
      <c r="BN79">
        <v>32</v>
      </c>
      <c r="BO79">
        <v>47537.65</v>
      </c>
      <c r="BP79">
        <v>47537.65</v>
      </c>
    </row>
    <row r="80" spans="1:68" x14ac:dyDescent="0.35">
      <c r="A80" s="9" t="s">
        <v>72</v>
      </c>
      <c r="B80" s="9" t="s">
        <v>73</v>
      </c>
      <c r="C80" s="9" t="s">
        <v>74</v>
      </c>
      <c r="D80">
        <v>1</v>
      </c>
      <c r="E80">
        <v>1</v>
      </c>
      <c r="F80" s="10">
        <v>43256.563402777778</v>
      </c>
      <c r="G80" s="11">
        <v>43221</v>
      </c>
      <c r="H80" s="11">
        <v>43251</v>
      </c>
      <c r="I80" s="9" t="s">
        <v>75</v>
      </c>
      <c r="J80">
        <v>1234</v>
      </c>
      <c r="K80">
        <v>7773331122</v>
      </c>
      <c r="L80" s="9" t="s">
        <v>76</v>
      </c>
      <c r="M80" s="9" t="s">
        <v>77</v>
      </c>
      <c r="N80" s="9" t="s">
        <v>78</v>
      </c>
      <c r="O80" s="9" t="s">
        <v>78</v>
      </c>
      <c r="P80" s="9" t="s">
        <v>78</v>
      </c>
      <c r="Q80" s="9" t="s">
        <v>78</v>
      </c>
      <c r="R80" s="9" t="s">
        <v>78</v>
      </c>
      <c r="S80" s="9" t="s">
        <v>78</v>
      </c>
      <c r="T80" s="9" t="s">
        <v>78</v>
      </c>
      <c r="U80" s="9"/>
      <c r="V80" s="9"/>
      <c r="W80" s="9"/>
      <c r="X80" s="9"/>
      <c r="Z80" s="9"/>
      <c r="AB80" s="9"/>
      <c r="AC80" s="9"/>
      <c r="AD80" s="9"/>
      <c r="AM80" s="9"/>
      <c r="AO80" s="9"/>
      <c r="AP80" s="9"/>
      <c r="AQ80" s="9"/>
      <c r="AR80" s="9"/>
      <c r="AS80" s="11"/>
      <c r="AT80" s="11"/>
      <c r="AU80" s="11"/>
      <c r="AV80" s="9"/>
      <c r="AW80" s="9"/>
      <c r="AY80">
        <v>13</v>
      </c>
      <c r="AZ80">
        <v>47537.65</v>
      </c>
      <c r="BA80" s="9" t="s">
        <v>79</v>
      </c>
      <c r="BB80">
        <v>11</v>
      </c>
      <c r="BC80" s="9" t="s">
        <v>335</v>
      </c>
      <c r="BD80" s="9" t="s">
        <v>290</v>
      </c>
      <c r="BE80">
        <v>0</v>
      </c>
      <c r="BF80" s="9"/>
      <c r="BG80" s="9" t="s">
        <v>122</v>
      </c>
      <c r="BH80">
        <v>900</v>
      </c>
      <c r="BI80" s="9" t="s">
        <v>346</v>
      </c>
      <c r="BK80" s="9"/>
      <c r="BM80" s="9"/>
      <c r="BN80">
        <v>32</v>
      </c>
      <c r="BO80">
        <v>47537.65</v>
      </c>
      <c r="BP80">
        <v>47537.65</v>
      </c>
    </row>
    <row r="81" spans="1:68" x14ac:dyDescent="0.35">
      <c r="A81" s="9" t="s">
        <v>72</v>
      </c>
      <c r="B81" s="9" t="s">
        <v>73</v>
      </c>
      <c r="C81" s="9" t="s">
        <v>74</v>
      </c>
      <c r="D81">
        <v>1</v>
      </c>
      <c r="E81">
        <v>1</v>
      </c>
      <c r="F81" s="10">
        <v>43256.563402777778</v>
      </c>
      <c r="G81" s="11">
        <v>43221</v>
      </c>
      <c r="H81" s="11">
        <v>43251</v>
      </c>
      <c r="I81" s="9" t="s">
        <v>75</v>
      </c>
      <c r="J81">
        <v>1234</v>
      </c>
      <c r="K81">
        <v>7773331122</v>
      </c>
      <c r="L81" s="9" t="s">
        <v>76</v>
      </c>
      <c r="M81" s="9" t="s">
        <v>77</v>
      </c>
      <c r="N81" s="9" t="s">
        <v>78</v>
      </c>
      <c r="O81" s="9" t="s">
        <v>78</v>
      </c>
      <c r="P81" s="9" t="s">
        <v>78</v>
      </c>
      <c r="Q81" s="9" t="s">
        <v>78</v>
      </c>
      <c r="R81" s="9" t="s">
        <v>78</v>
      </c>
      <c r="S81" s="9" t="s">
        <v>78</v>
      </c>
      <c r="T81" s="9" t="s">
        <v>78</v>
      </c>
      <c r="U81" s="9"/>
      <c r="V81" s="9"/>
      <c r="W81" s="9"/>
      <c r="X81" s="9"/>
      <c r="Z81" s="9"/>
      <c r="AB81" s="9"/>
      <c r="AC81" s="9"/>
      <c r="AD81" s="9"/>
      <c r="AM81" s="9"/>
      <c r="AO81" s="9"/>
      <c r="AP81" s="9"/>
      <c r="AQ81" s="9"/>
      <c r="AR81" s="9"/>
      <c r="AS81" s="11"/>
      <c r="AT81" s="11"/>
      <c r="AU81" s="11"/>
      <c r="AV81" s="9"/>
      <c r="AW81" s="9"/>
      <c r="AY81">
        <v>13</v>
      </c>
      <c r="AZ81">
        <v>47537.65</v>
      </c>
      <c r="BA81" s="9" t="s">
        <v>79</v>
      </c>
      <c r="BB81">
        <v>12</v>
      </c>
      <c r="BC81" s="9" t="s">
        <v>335</v>
      </c>
      <c r="BD81" s="9" t="s">
        <v>290</v>
      </c>
      <c r="BE81">
        <v>0</v>
      </c>
      <c r="BF81" s="9"/>
      <c r="BG81" s="9" t="s">
        <v>99</v>
      </c>
      <c r="BH81">
        <v>207</v>
      </c>
      <c r="BI81" s="9" t="s">
        <v>346</v>
      </c>
      <c r="BK81" s="9"/>
      <c r="BM81" s="9"/>
      <c r="BN81">
        <v>32</v>
      </c>
      <c r="BO81">
        <v>47537.65</v>
      </c>
      <c r="BP81">
        <v>47537.65</v>
      </c>
    </row>
    <row r="82" spans="1:68" x14ac:dyDescent="0.35">
      <c r="A82" s="9" t="s">
        <v>72</v>
      </c>
      <c r="B82" s="9" t="s">
        <v>73</v>
      </c>
      <c r="C82" s="9" t="s">
        <v>74</v>
      </c>
      <c r="D82">
        <v>1</v>
      </c>
      <c r="E82">
        <v>1</v>
      </c>
      <c r="F82" s="10">
        <v>43256.563402777778</v>
      </c>
      <c r="G82" s="11">
        <v>43221</v>
      </c>
      <c r="H82" s="11">
        <v>43251</v>
      </c>
      <c r="I82" s="9" t="s">
        <v>75</v>
      </c>
      <c r="J82">
        <v>1234</v>
      </c>
      <c r="K82">
        <v>7773331122</v>
      </c>
      <c r="L82" s="9" t="s">
        <v>76</v>
      </c>
      <c r="M82" s="9" t="s">
        <v>77</v>
      </c>
      <c r="N82" s="9" t="s">
        <v>78</v>
      </c>
      <c r="O82" s="9" t="s">
        <v>78</v>
      </c>
      <c r="P82" s="9" t="s">
        <v>78</v>
      </c>
      <c r="Q82" s="9" t="s">
        <v>78</v>
      </c>
      <c r="R82" s="9" t="s">
        <v>78</v>
      </c>
      <c r="S82" s="9" t="s">
        <v>78</v>
      </c>
      <c r="T82" s="9" t="s">
        <v>78</v>
      </c>
      <c r="U82" s="9"/>
      <c r="V82" s="9"/>
      <c r="W82" s="9"/>
      <c r="X82" s="9"/>
      <c r="Z82" s="9"/>
      <c r="AB82" s="9"/>
      <c r="AC82" s="9"/>
      <c r="AD82" s="9"/>
      <c r="AM82" s="9"/>
      <c r="AO82" s="9"/>
      <c r="AP82" s="9"/>
      <c r="AQ82" s="9"/>
      <c r="AR82" s="9"/>
      <c r="AS82" s="11"/>
      <c r="AT82" s="11"/>
      <c r="AU82" s="11"/>
      <c r="AV82" s="9"/>
      <c r="AW82" s="9"/>
      <c r="AY82">
        <v>13</v>
      </c>
      <c r="AZ82">
        <v>47537.65</v>
      </c>
      <c r="BA82" s="9" t="s">
        <v>79</v>
      </c>
      <c r="BB82">
        <v>13</v>
      </c>
      <c r="BC82" s="9" t="s">
        <v>336</v>
      </c>
      <c r="BD82" s="9" t="s">
        <v>89</v>
      </c>
      <c r="BE82">
        <v>1242.3</v>
      </c>
      <c r="BF82" s="9" t="s">
        <v>347</v>
      </c>
      <c r="BG82" s="9" t="s">
        <v>290</v>
      </c>
      <c r="BH82">
        <v>0</v>
      </c>
      <c r="BI82" s="9"/>
      <c r="BK82" s="9"/>
      <c r="BM82" s="9"/>
      <c r="BN82">
        <v>32</v>
      </c>
      <c r="BO82">
        <v>47537.65</v>
      </c>
      <c r="BP82">
        <v>47537.65</v>
      </c>
    </row>
    <row r="83" spans="1:68" x14ac:dyDescent="0.35">
      <c r="A83" s="9" t="s">
        <v>72</v>
      </c>
      <c r="B83" s="9" t="s">
        <v>73</v>
      </c>
      <c r="C83" s="9" t="s">
        <v>74</v>
      </c>
      <c r="D83">
        <v>1</v>
      </c>
      <c r="E83">
        <v>1</v>
      </c>
      <c r="F83" s="10">
        <v>43256.563402777778</v>
      </c>
      <c r="G83" s="11">
        <v>43221</v>
      </c>
      <c r="H83" s="11">
        <v>43251</v>
      </c>
      <c r="I83" s="9" t="s">
        <v>75</v>
      </c>
      <c r="J83">
        <v>1234</v>
      </c>
      <c r="K83">
        <v>7773331122</v>
      </c>
      <c r="L83" s="9" t="s">
        <v>76</v>
      </c>
      <c r="M83" s="9" t="s">
        <v>77</v>
      </c>
      <c r="N83" s="9" t="s">
        <v>78</v>
      </c>
      <c r="O83" s="9" t="s">
        <v>78</v>
      </c>
      <c r="P83" s="9" t="s">
        <v>78</v>
      </c>
      <c r="Q83" s="9" t="s">
        <v>78</v>
      </c>
      <c r="R83" s="9" t="s">
        <v>78</v>
      </c>
      <c r="S83" s="9" t="s">
        <v>78</v>
      </c>
      <c r="T83" s="9" t="s">
        <v>78</v>
      </c>
      <c r="U83" s="9"/>
      <c r="V83" s="9"/>
      <c r="W83" s="9"/>
      <c r="X83" s="9"/>
      <c r="Z83" s="9"/>
      <c r="AB83" s="9"/>
      <c r="AC83" s="9"/>
      <c r="AD83" s="9"/>
      <c r="AM83" s="9"/>
      <c r="AO83" s="9"/>
      <c r="AP83" s="9"/>
      <c r="AQ83" s="9"/>
      <c r="AR83" s="9"/>
      <c r="AS83" s="11"/>
      <c r="AT83" s="11"/>
      <c r="AU83" s="11"/>
      <c r="AV83" s="9"/>
      <c r="AW83" s="9"/>
      <c r="AY83">
        <v>13</v>
      </c>
      <c r="AZ83">
        <v>47537.65</v>
      </c>
      <c r="BA83" s="9" t="s">
        <v>79</v>
      </c>
      <c r="BB83">
        <v>14</v>
      </c>
      <c r="BC83" s="9" t="s">
        <v>336</v>
      </c>
      <c r="BD83" s="9" t="s">
        <v>290</v>
      </c>
      <c r="BE83">
        <v>0</v>
      </c>
      <c r="BF83" s="9"/>
      <c r="BG83" s="9" t="s">
        <v>123</v>
      </c>
      <c r="BH83">
        <v>1010</v>
      </c>
      <c r="BI83" s="9" t="s">
        <v>347</v>
      </c>
      <c r="BK83" s="9"/>
      <c r="BM83" s="9"/>
      <c r="BN83">
        <v>32</v>
      </c>
      <c r="BO83">
        <v>47537.65</v>
      </c>
      <c r="BP83">
        <v>47537.65</v>
      </c>
    </row>
    <row r="84" spans="1:68" x14ac:dyDescent="0.35">
      <c r="A84" s="9" t="s">
        <v>72</v>
      </c>
      <c r="B84" s="9" t="s">
        <v>73</v>
      </c>
      <c r="C84" s="9" t="s">
        <v>74</v>
      </c>
      <c r="D84">
        <v>1</v>
      </c>
      <c r="E84">
        <v>1</v>
      </c>
      <c r="F84" s="10">
        <v>43256.563402777778</v>
      </c>
      <c r="G84" s="11">
        <v>43221</v>
      </c>
      <c r="H84" s="11">
        <v>43251</v>
      </c>
      <c r="I84" s="9" t="s">
        <v>75</v>
      </c>
      <c r="J84">
        <v>1234</v>
      </c>
      <c r="K84">
        <v>7773331122</v>
      </c>
      <c r="L84" s="9" t="s">
        <v>76</v>
      </c>
      <c r="M84" s="9" t="s">
        <v>77</v>
      </c>
      <c r="N84" s="9" t="s">
        <v>78</v>
      </c>
      <c r="O84" s="9" t="s">
        <v>78</v>
      </c>
      <c r="P84" s="9" t="s">
        <v>78</v>
      </c>
      <c r="Q84" s="9" t="s">
        <v>78</v>
      </c>
      <c r="R84" s="9" t="s">
        <v>78</v>
      </c>
      <c r="S84" s="9" t="s">
        <v>78</v>
      </c>
      <c r="T84" s="9" t="s">
        <v>78</v>
      </c>
      <c r="U84" s="9"/>
      <c r="V84" s="9"/>
      <c r="W84" s="9"/>
      <c r="X84" s="9"/>
      <c r="Z84" s="9"/>
      <c r="AB84" s="9"/>
      <c r="AC84" s="9"/>
      <c r="AD84" s="9"/>
      <c r="AM84" s="9"/>
      <c r="AO84" s="9"/>
      <c r="AP84" s="9"/>
      <c r="AQ84" s="9"/>
      <c r="AR84" s="9"/>
      <c r="AS84" s="11"/>
      <c r="AT84" s="11"/>
      <c r="AU84" s="11"/>
      <c r="AV84" s="9"/>
      <c r="AW84" s="9"/>
      <c r="AY84">
        <v>13</v>
      </c>
      <c r="AZ84">
        <v>47537.65</v>
      </c>
      <c r="BA84" s="9" t="s">
        <v>79</v>
      </c>
      <c r="BB84">
        <v>15</v>
      </c>
      <c r="BC84" s="9" t="s">
        <v>336</v>
      </c>
      <c r="BD84" s="9" t="s">
        <v>290</v>
      </c>
      <c r="BE84">
        <v>0</v>
      </c>
      <c r="BF84" s="9"/>
      <c r="BG84" s="9" t="s">
        <v>99</v>
      </c>
      <c r="BH84">
        <v>232.3</v>
      </c>
      <c r="BI84" s="9" t="s">
        <v>347</v>
      </c>
      <c r="BK84" s="9"/>
      <c r="BM84" s="9"/>
      <c r="BN84">
        <v>32</v>
      </c>
      <c r="BO84">
        <v>47537.65</v>
      </c>
      <c r="BP84">
        <v>47537.65</v>
      </c>
    </row>
    <row r="85" spans="1:68" x14ac:dyDescent="0.35">
      <c r="A85" s="9" t="s">
        <v>72</v>
      </c>
      <c r="B85" s="9" t="s">
        <v>73</v>
      </c>
      <c r="C85" s="9" t="s">
        <v>74</v>
      </c>
      <c r="D85">
        <v>1</v>
      </c>
      <c r="E85">
        <v>1</v>
      </c>
      <c r="F85" s="10">
        <v>43256.563402777778</v>
      </c>
      <c r="G85" s="11">
        <v>43221</v>
      </c>
      <c r="H85" s="11">
        <v>43251</v>
      </c>
      <c r="I85" s="9" t="s">
        <v>75</v>
      </c>
      <c r="J85">
        <v>1234</v>
      </c>
      <c r="K85">
        <v>7773331122</v>
      </c>
      <c r="L85" s="9" t="s">
        <v>76</v>
      </c>
      <c r="M85" s="9" t="s">
        <v>77</v>
      </c>
      <c r="N85" s="9" t="s">
        <v>78</v>
      </c>
      <c r="O85" s="9" t="s">
        <v>78</v>
      </c>
      <c r="P85" s="9" t="s">
        <v>78</v>
      </c>
      <c r="Q85" s="9" t="s">
        <v>78</v>
      </c>
      <c r="R85" s="9" t="s">
        <v>78</v>
      </c>
      <c r="S85" s="9" t="s">
        <v>78</v>
      </c>
      <c r="T85" s="9" t="s">
        <v>78</v>
      </c>
      <c r="U85" s="9"/>
      <c r="V85" s="9"/>
      <c r="W85" s="9"/>
      <c r="X85" s="9"/>
      <c r="Z85" s="9"/>
      <c r="AB85" s="9"/>
      <c r="AC85" s="9"/>
      <c r="AD85" s="9"/>
      <c r="AM85" s="9"/>
      <c r="AO85" s="9"/>
      <c r="AP85" s="9"/>
      <c r="AQ85" s="9"/>
      <c r="AR85" s="9"/>
      <c r="AS85" s="11"/>
      <c r="AT85" s="11"/>
      <c r="AU85" s="11"/>
      <c r="AV85" s="9"/>
      <c r="AW85" s="9"/>
      <c r="AY85">
        <v>13</v>
      </c>
      <c r="AZ85">
        <v>47537.65</v>
      </c>
      <c r="BA85" s="9" t="s">
        <v>79</v>
      </c>
      <c r="BB85">
        <v>16</v>
      </c>
      <c r="BC85" s="9" t="s">
        <v>337</v>
      </c>
      <c r="BD85" s="9" t="s">
        <v>94</v>
      </c>
      <c r="BE85">
        <v>5136.04</v>
      </c>
      <c r="BF85" s="9" t="s">
        <v>348</v>
      </c>
      <c r="BG85" s="9" t="s">
        <v>290</v>
      </c>
      <c r="BH85">
        <v>0</v>
      </c>
      <c r="BI85" s="9"/>
      <c r="BJ85">
        <v>1400</v>
      </c>
      <c r="BK85" s="9" t="s">
        <v>363</v>
      </c>
      <c r="BM85" s="9"/>
      <c r="BN85">
        <v>32</v>
      </c>
      <c r="BO85">
        <v>47537.65</v>
      </c>
      <c r="BP85">
        <v>47537.65</v>
      </c>
    </row>
    <row r="86" spans="1:68" x14ac:dyDescent="0.35">
      <c r="A86" s="9" t="s">
        <v>72</v>
      </c>
      <c r="B86" s="9" t="s">
        <v>73</v>
      </c>
      <c r="C86" s="9" t="s">
        <v>74</v>
      </c>
      <c r="D86">
        <v>1</v>
      </c>
      <c r="E86">
        <v>1</v>
      </c>
      <c r="F86" s="10">
        <v>43256.563402777778</v>
      </c>
      <c r="G86" s="11">
        <v>43221</v>
      </c>
      <c r="H86" s="11">
        <v>43251</v>
      </c>
      <c r="I86" s="9" t="s">
        <v>75</v>
      </c>
      <c r="J86">
        <v>1234</v>
      </c>
      <c r="K86">
        <v>7773331122</v>
      </c>
      <c r="L86" s="9" t="s">
        <v>76</v>
      </c>
      <c r="M86" s="9" t="s">
        <v>77</v>
      </c>
      <c r="N86" s="9" t="s">
        <v>78</v>
      </c>
      <c r="O86" s="9" t="s">
        <v>78</v>
      </c>
      <c r="P86" s="9" t="s">
        <v>78</v>
      </c>
      <c r="Q86" s="9" t="s">
        <v>78</v>
      </c>
      <c r="R86" s="9" t="s">
        <v>78</v>
      </c>
      <c r="S86" s="9" t="s">
        <v>78</v>
      </c>
      <c r="T86" s="9" t="s">
        <v>78</v>
      </c>
      <c r="U86" s="9"/>
      <c r="V86" s="9"/>
      <c r="W86" s="9"/>
      <c r="X86" s="9"/>
      <c r="Z86" s="9"/>
      <c r="AB86" s="9"/>
      <c r="AC86" s="9"/>
      <c r="AD86" s="9"/>
      <c r="AM86" s="9"/>
      <c r="AO86" s="9"/>
      <c r="AP86" s="9"/>
      <c r="AQ86" s="9"/>
      <c r="AR86" s="9"/>
      <c r="AS86" s="11"/>
      <c r="AT86" s="11"/>
      <c r="AU86" s="11"/>
      <c r="AV86" s="9"/>
      <c r="AW86" s="9"/>
      <c r="AY86">
        <v>13</v>
      </c>
      <c r="AZ86">
        <v>47537.65</v>
      </c>
      <c r="BA86" s="9" t="s">
        <v>79</v>
      </c>
      <c r="BB86">
        <v>17</v>
      </c>
      <c r="BC86" s="9" t="s">
        <v>337</v>
      </c>
      <c r="BD86" s="9" t="s">
        <v>290</v>
      </c>
      <c r="BE86">
        <v>0</v>
      </c>
      <c r="BF86" s="9"/>
      <c r="BG86" s="9" t="s">
        <v>121</v>
      </c>
      <c r="BH86">
        <v>5136.04</v>
      </c>
      <c r="BI86" s="9" t="s">
        <v>348</v>
      </c>
      <c r="BK86" s="9"/>
      <c r="BL86">
        <v>1400</v>
      </c>
      <c r="BM86" s="9" t="s">
        <v>363</v>
      </c>
      <c r="BN86">
        <v>32</v>
      </c>
      <c r="BO86">
        <v>47537.65</v>
      </c>
      <c r="BP86">
        <v>47537.65</v>
      </c>
    </row>
    <row r="87" spans="1:68" x14ac:dyDescent="0.35">
      <c r="A87" s="9" t="s">
        <v>72</v>
      </c>
      <c r="B87" s="9" t="s">
        <v>73</v>
      </c>
      <c r="C87" s="9" t="s">
        <v>74</v>
      </c>
      <c r="D87">
        <v>1</v>
      </c>
      <c r="E87">
        <v>1</v>
      </c>
      <c r="F87" s="10">
        <v>43256.563402777778</v>
      </c>
      <c r="G87" s="11">
        <v>43221</v>
      </c>
      <c r="H87" s="11">
        <v>43251</v>
      </c>
      <c r="I87" s="9" t="s">
        <v>75</v>
      </c>
      <c r="J87">
        <v>1234</v>
      </c>
      <c r="K87">
        <v>7773331122</v>
      </c>
      <c r="L87" s="9" t="s">
        <v>76</v>
      </c>
      <c r="M87" s="9" t="s">
        <v>77</v>
      </c>
      <c r="N87" s="9" t="s">
        <v>78</v>
      </c>
      <c r="O87" s="9" t="s">
        <v>78</v>
      </c>
      <c r="P87" s="9" t="s">
        <v>78</v>
      </c>
      <c r="Q87" s="9" t="s">
        <v>78</v>
      </c>
      <c r="R87" s="9" t="s">
        <v>78</v>
      </c>
      <c r="S87" s="9" t="s">
        <v>78</v>
      </c>
      <c r="T87" s="9" t="s">
        <v>78</v>
      </c>
      <c r="U87" s="9"/>
      <c r="V87" s="9"/>
      <c r="W87" s="9"/>
      <c r="X87" s="9"/>
      <c r="Z87" s="9"/>
      <c r="AB87" s="9"/>
      <c r="AC87" s="9"/>
      <c r="AD87" s="9"/>
      <c r="AM87" s="9"/>
      <c r="AO87" s="9"/>
      <c r="AP87" s="9"/>
      <c r="AQ87" s="9"/>
      <c r="AR87" s="9"/>
      <c r="AS87" s="11"/>
      <c r="AT87" s="11"/>
      <c r="AU87" s="11"/>
      <c r="AV87" s="9"/>
      <c r="AW87" s="9"/>
      <c r="AY87">
        <v>13</v>
      </c>
      <c r="AZ87">
        <v>47537.65</v>
      </c>
      <c r="BA87" s="9" t="s">
        <v>79</v>
      </c>
      <c r="BB87">
        <v>18</v>
      </c>
      <c r="BC87" s="9" t="s">
        <v>338</v>
      </c>
      <c r="BD87" s="9" t="s">
        <v>108</v>
      </c>
      <c r="BE87">
        <v>975</v>
      </c>
      <c r="BF87" s="9" t="s">
        <v>322</v>
      </c>
      <c r="BG87" s="9" t="s">
        <v>290</v>
      </c>
      <c r="BH87">
        <v>0</v>
      </c>
      <c r="BI87" s="9"/>
      <c r="BK87" s="9"/>
      <c r="BM87" s="9"/>
      <c r="BN87">
        <v>32</v>
      </c>
      <c r="BO87">
        <v>47537.65</v>
      </c>
      <c r="BP87">
        <v>47537.65</v>
      </c>
    </row>
    <row r="88" spans="1:68" x14ac:dyDescent="0.35">
      <c r="A88" s="9" t="s">
        <v>72</v>
      </c>
      <c r="B88" s="9" t="s">
        <v>73</v>
      </c>
      <c r="C88" s="9" t="s">
        <v>74</v>
      </c>
      <c r="D88">
        <v>1</v>
      </c>
      <c r="E88">
        <v>1</v>
      </c>
      <c r="F88" s="10">
        <v>43256.563402777778</v>
      </c>
      <c r="G88" s="11">
        <v>43221</v>
      </c>
      <c r="H88" s="11">
        <v>43251</v>
      </c>
      <c r="I88" s="9" t="s">
        <v>75</v>
      </c>
      <c r="J88">
        <v>1234</v>
      </c>
      <c r="K88">
        <v>7773331122</v>
      </c>
      <c r="L88" s="9" t="s">
        <v>76</v>
      </c>
      <c r="M88" s="9" t="s">
        <v>77</v>
      </c>
      <c r="N88" s="9" t="s">
        <v>78</v>
      </c>
      <c r="O88" s="9" t="s">
        <v>78</v>
      </c>
      <c r="P88" s="9" t="s">
        <v>78</v>
      </c>
      <c r="Q88" s="9" t="s">
        <v>78</v>
      </c>
      <c r="R88" s="9" t="s">
        <v>78</v>
      </c>
      <c r="S88" s="9" t="s">
        <v>78</v>
      </c>
      <c r="T88" s="9" t="s">
        <v>78</v>
      </c>
      <c r="U88" s="9"/>
      <c r="V88" s="9"/>
      <c r="W88" s="9"/>
      <c r="X88" s="9"/>
      <c r="Z88" s="9"/>
      <c r="AB88" s="9"/>
      <c r="AC88" s="9"/>
      <c r="AD88" s="9"/>
      <c r="AM88" s="9"/>
      <c r="AO88" s="9"/>
      <c r="AP88" s="9"/>
      <c r="AQ88" s="9"/>
      <c r="AR88" s="9"/>
      <c r="AS88" s="11"/>
      <c r="AT88" s="11"/>
      <c r="AU88" s="11"/>
      <c r="AV88" s="9"/>
      <c r="AW88" s="9"/>
      <c r="AY88">
        <v>13</v>
      </c>
      <c r="AZ88">
        <v>47537.65</v>
      </c>
      <c r="BA88" s="9" t="s">
        <v>79</v>
      </c>
      <c r="BB88">
        <v>19</v>
      </c>
      <c r="BC88" s="9" t="s">
        <v>338</v>
      </c>
      <c r="BD88" s="9" t="s">
        <v>290</v>
      </c>
      <c r="BE88">
        <v>0</v>
      </c>
      <c r="BF88" s="9"/>
      <c r="BG88" s="9" t="s">
        <v>83</v>
      </c>
      <c r="BH88">
        <v>975</v>
      </c>
      <c r="BI88" s="9" t="s">
        <v>322</v>
      </c>
      <c r="BK88" s="9"/>
      <c r="BM88" s="9"/>
      <c r="BN88">
        <v>32</v>
      </c>
      <c r="BO88">
        <v>47537.65</v>
      </c>
      <c r="BP88">
        <v>47537.65</v>
      </c>
    </row>
    <row r="89" spans="1:68" x14ac:dyDescent="0.35">
      <c r="A89" s="9" t="s">
        <v>72</v>
      </c>
      <c r="B89" s="9" t="s">
        <v>73</v>
      </c>
      <c r="C89" s="9" t="s">
        <v>74</v>
      </c>
      <c r="D89">
        <v>1</v>
      </c>
      <c r="E89">
        <v>1</v>
      </c>
      <c r="F89" s="10">
        <v>43256.563402777778</v>
      </c>
      <c r="G89" s="11">
        <v>43221</v>
      </c>
      <c r="H89" s="11">
        <v>43251</v>
      </c>
      <c r="I89" s="9" t="s">
        <v>75</v>
      </c>
      <c r="J89">
        <v>1234</v>
      </c>
      <c r="K89">
        <v>7773331122</v>
      </c>
      <c r="L89" s="9" t="s">
        <v>76</v>
      </c>
      <c r="M89" s="9" t="s">
        <v>77</v>
      </c>
      <c r="N89" s="9" t="s">
        <v>78</v>
      </c>
      <c r="O89" s="9" t="s">
        <v>78</v>
      </c>
      <c r="P89" s="9" t="s">
        <v>78</v>
      </c>
      <c r="Q89" s="9" t="s">
        <v>78</v>
      </c>
      <c r="R89" s="9" t="s">
        <v>78</v>
      </c>
      <c r="S89" s="9" t="s">
        <v>78</v>
      </c>
      <c r="T89" s="9" t="s">
        <v>78</v>
      </c>
      <c r="U89" s="9"/>
      <c r="V89" s="9"/>
      <c r="W89" s="9"/>
      <c r="X89" s="9"/>
      <c r="Z89" s="9"/>
      <c r="AB89" s="9"/>
      <c r="AC89" s="9"/>
      <c r="AD89" s="9"/>
      <c r="AM89" s="9"/>
      <c r="AO89" s="9"/>
      <c r="AP89" s="9"/>
      <c r="AQ89" s="9"/>
      <c r="AR89" s="9"/>
      <c r="AS89" s="11"/>
      <c r="AT89" s="11"/>
      <c r="AU89" s="11"/>
      <c r="AV89" s="9"/>
      <c r="AW89" s="9"/>
      <c r="AY89">
        <v>13</v>
      </c>
      <c r="AZ89">
        <v>47537.65</v>
      </c>
      <c r="BA89" s="9" t="s">
        <v>79</v>
      </c>
      <c r="BB89">
        <v>20</v>
      </c>
      <c r="BC89" s="9" t="s">
        <v>339</v>
      </c>
      <c r="BD89" s="9" t="s">
        <v>114</v>
      </c>
      <c r="BE89">
        <v>3200</v>
      </c>
      <c r="BF89" s="9" t="s">
        <v>295</v>
      </c>
      <c r="BG89" s="9" t="s">
        <v>290</v>
      </c>
      <c r="BH89">
        <v>0</v>
      </c>
      <c r="BI89" s="9"/>
      <c r="BK89" s="9"/>
      <c r="BM89" s="9"/>
      <c r="BN89">
        <v>32</v>
      </c>
      <c r="BO89">
        <v>47537.65</v>
      </c>
      <c r="BP89">
        <v>47537.65</v>
      </c>
    </row>
    <row r="90" spans="1:68" x14ac:dyDescent="0.35">
      <c r="A90" s="9" t="s">
        <v>72</v>
      </c>
      <c r="B90" s="9" t="s">
        <v>73</v>
      </c>
      <c r="C90" s="9" t="s">
        <v>74</v>
      </c>
      <c r="D90">
        <v>1</v>
      </c>
      <c r="E90">
        <v>1</v>
      </c>
      <c r="F90" s="10">
        <v>43256.563402777778</v>
      </c>
      <c r="G90" s="11">
        <v>43221</v>
      </c>
      <c r="H90" s="11">
        <v>43251</v>
      </c>
      <c r="I90" s="9" t="s">
        <v>75</v>
      </c>
      <c r="J90">
        <v>1234</v>
      </c>
      <c r="K90">
        <v>7773331122</v>
      </c>
      <c r="L90" s="9" t="s">
        <v>76</v>
      </c>
      <c r="M90" s="9" t="s">
        <v>77</v>
      </c>
      <c r="N90" s="9" t="s">
        <v>78</v>
      </c>
      <c r="O90" s="9" t="s">
        <v>78</v>
      </c>
      <c r="P90" s="9" t="s">
        <v>78</v>
      </c>
      <c r="Q90" s="9" t="s">
        <v>78</v>
      </c>
      <c r="R90" s="9" t="s">
        <v>78</v>
      </c>
      <c r="S90" s="9" t="s">
        <v>78</v>
      </c>
      <c r="T90" s="9" t="s">
        <v>78</v>
      </c>
      <c r="U90" s="9"/>
      <c r="V90" s="9"/>
      <c r="W90" s="9"/>
      <c r="X90" s="9"/>
      <c r="Z90" s="9"/>
      <c r="AB90" s="9"/>
      <c r="AC90" s="9"/>
      <c r="AD90" s="9"/>
      <c r="AM90" s="9"/>
      <c r="AO90" s="9"/>
      <c r="AP90" s="9"/>
      <c r="AQ90" s="9"/>
      <c r="AR90" s="9"/>
      <c r="AS90" s="11"/>
      <c r="AT90" s="11"/>
      <c r="AU90" s="11"/>
      <c r="AV90" s="9"/>
      <c r="AW90" s="9"/>
      <c r="AY90">
        <v>13</v>
      </c>
      <c r="AZ90">
        <v>47537.65</v>
      </c>
      <c r="BA90" s="9" t="s">
        <v>79</v>
      </c>
      <c r="BB90">
        <v>21</v>
      </c>
      <c r="BC90" s="9" t="s">
        <v>339</v>
      </c>
      <c r="BD90" s="9" t="s">
        <v>290</v>
      </c>
      <c r="BE90">
        <v>0</v>
      </c>
      <c r="BF90" s="9"/>
      <c r="BG90" s="9" t="s">
        <v>102</v>
      </c>
      <c r="BH90">
        <v>3200</v>
      </c>
      <c r="BI90" s="9" t="s">
        <v>295</v>
      </c>
      <c r="BK90" s="9"/>
      <c r="BM90" s="9"/>
      <c r="BN90">
        <v>32</v>
      </c>
      <c r="BO90">
        <v>47537.65</v>
      </c>
      <c r="BP90">
        <v>47537.65</v>
      </c>
    </row>
    <row r="91" spans="1:68" x14ac:dyDescent="0.35">
      <c r="A91" s="9" t="s">
        <v>72</v>
      </c>
      <c r="B91" s="9" t="s">
        <v>73</v>
      </c>
      <c r="C91" s="9" t="s">
        <v>74</v>
      </c>
      <c r="D91">
        <v>1</v>
      </c>
      <c r="E91">
        <v>1</v>
      </c>
      <c r="F91" s="10">
        <v>43256.563402777778</v>
      </c>
      <c r="G91" s="11">
        <v>43221</v>
      </c>
      <c r="H91" s="11">
        <v>43251</v>
      </c>
      <c r="I91" s="9" t="s">
        <v>75</v>
      </c>
      <c r="J91">
        <v>1234</v>
      </c>
      <c r="K91">
        <v>7773331122</v>
      </c>
      <c r="L91" s="9" t="s">
        <v>76</v>
      </c>
      <c r="M91" s="9" t="s">
        <v>77</v>
      </c>
      <c r="N91" s="9" t="s">
        <v>78</v>
      </c>
      <c r="O91" s="9" t="s">
        <v>78</v>
      </c>
      <c r="P91" s="9" t="s">
        <v>78</v>
      </c>
      <c r="Q91" s="9" t="s">
        <v>78</v>
      </c>
      <c r="R91" s="9" t="s">
        <v>78</v>
      </c>
      <c r="S91" s="9" t="s">
        <v>78</v>
      </c>
      <c r="T91" s="9" t="s">
        <v>78</v>
      </c>
      <c r="U91" s="9"/>
      <c r="V91" s="9"/>
      <c r="W91" s="9"/>
      <c r="X91" s="9"/>
      <c r="Z91" s="9"/>
      <c r="AB91" s="9"/>
      <c r="AC91" s="9"/>
      <c r="AD91" s="9"/>
      <c r="AM91" s="9"/>
      <c r="AO91" s="9"/>
      <c r="AP91" s="9"/>
      <c r="AQ91" s="9"/>
      <c r="AR91" s="9"/>
      <c r="AS91" s="11"/>
      <c r="AT91" s="11"/>
      <c r="AU91" s="11"/>
      <c r="AV91" s="9"/>
      <c r="AW91" s="9"/>
      <c r="AY91">
        <v>13</v>
      </c>
      <c r="AZ91">
        <v>47537.65</v>
      </c>
      <c r="BA91" s="9" t="s">
        <v>79</v>
      </c>
      <c r="BB91">
        <v>22</v>
      </c>
      <c r="BC91" s="9" t="s">
        <v>340</v>
      </c>
      <c r="BD91" s="9" t="s">
        <v>115</v>
      </c>
      <c r="BE91">
        <v>812</v>
      </c>
      <c r="BF91" s="9" t="s">
        <v>326</v>
      </c>
      <c r="BG91" s="9" t="s">
        <v>290</v>
      </c>
      <c r="BH91">
        <v>0</v>
      </c>
      <c r="BI91" s="9"/>
      <c r="BK91" s="9"/>
      <c r="BM91" s="9"/>
      <c r="BN91">
        <v>32</v>
      </c>
      <c r="BO91">
        <v>47537.65</v>
      </c>
      <c r="BP91">
        <v>47537.65</v>
      </c>
    </row>
    <row r="92" spans="1:68" x14ac:dyDescent="0.35">
      <c r="A92" s="9" t="s">
        <v>72</v>
      </c>
      <c r="B92" s="9" t="s">
        <v>73</v>
      </c>
      <c r="C92" s="9" t="s">
        <v>74</v>
      </c>
      <c r="D92">
        <v>1</v>
      </c>
      <c r="E92">
        <v>1</v>
      </c>
      <c r="F92" s="10">
        <v>43256.563402777778</v>
      </c>
      <c r="G92" s="11">
        <v>43221</v>
      </c>
      <c r="H92" s="11">
        <v>43251</v>
      </c>
      <c r="I92" s="9" t="s">
        <v>75</v>
      </c>
      <c r="J92">
        <v>1234</v>
      </c>
      <c r="K92">
        <v>7773331122</v>
      </c>
      <c r="L92" s="9" t="s">
        <v>76</v>
      </c>
      <c r="M92" s="9" t="s">
        <v>77</v>
      </c>
      <c r="N92" s="9" t="s">
        <v>78</v>
      </c>
      <c r="O92" s="9" t="s">
        <v>78</v>
      </c>
      <c r="P92" s="9" t="s">
        <v>78</v>
      </c>
      <c r="Q92" s="9" t="s">
        <v>78</v>
      </c>
      <c r="R92" s="9" t="s">
        <v>78</v>
      </c>
      <c r="S92" s="9" t="s">
        <v>78</v>
      </c>
      <c r="T92" s="9" t="s">
        <v>78</v>
      </c>
      <c r="U92" s="9"/>
      <c r="V92" s="9"/>
      <c r="W92" s="9"/>
      <c r="X92" s="9"/>
      <c r="Z92" s="9"/>
      <c r="AB92" s="9"/>
      <c r="AC92" s="9"/>
      <c r="AD92" s="9"/>
      <c r="AM92" s="9"/>
      <c r="AO92" s="9"/>
      <c r="AP92" s="9"/>
      <c r="AQ92" s="9"/>
      <c r="AR92" s="9"/>
      <c r="AS92" s="11"/>
      <c r="AT92" s="11"/>
      <c r="AU92" s="11"/>
      <c r="AV92" s="9"/>
      <c r="AW92" s="9"/>
      <c r="AY92">
        <v>13</v>
      </c>
      <c r="AZ92">
        <v>47537.65</v>
      </c>
      <c r="BA92" s="9" t="s">
        <v>79</v>
      </c>
      <c r="BB92">
        <v>23</v>
      </c>
      <c r="BC92" s="9" t="s">
        <v>340</v>
      </c>
      <c r="BD92" s="9" t="s">
        <v>290</v>
      </c>
      <c r="BE92">
        <v>0</v>
      </c>
      <c r="BF92" s="9"/>
      <c r="BG92" s="9" t="s">
        <v>98</v>
      </c>
      <c r="BH92">
        <v>812</v>
      </c>
      <c r="BI92" s="9" t="s">
        <v>326</v>
      </c>
      <c r="BK92" s="9"/>
      <c r="BM92" s="9"/>
      <c r="BN92">
        <v>32</v>
      </c>
      <c r="BO92">
        <v>47537.65</v>
      </c>
      <c r="BP92">
        <v>47537.65</v>
      </c>
    </row>
    <row r="93" spans="1:68" x14ac:dyDescent="0.35">
      <c r="A93" s="9" t="s">
        <v>72</v>
      </c>
      <c r="B93" s="9" t="s">
        <v>73</v>
      </c>
      <c r="C93" s="9" t="s">
        <v>74</v>
      </c>
      <c r="D93">
        <v>1</v>
      </c>
      <c r="E93">
        <v>1</v>
      </c>
      <c r="F93" s="10">
        <v>43256.563402777778</v>
      </c>
      <c r="G93" s="11">
        <v>43221</v>
      </c>
      <c r="H93" s="11">
        <v>43251</v>
      </c>
      <c r="I93" s="9" t="s">
        <v>75</v>
      </c>
      <c r="J93">
        <v>1234</v>
      </c>
      <c r="K93">
        <v>7773331122</v>
      </c>
      <c r="L93" s="9" t="s">
        <v>76</v>
      </c>
      <c r="M93" s="9" t="s">
        <v>77</v>
      </c>
      <c r="N93" s="9" t="s">
        <v>78</v>
      </c>
      <c r="O93" s="9" t="s">
        <v>78</v>
      </c>
      <c r="P93" s="9" t="s">
        <v>78</v>
      </c>
      <c r="Q93" s="9" t="s">
        <v>78</v>
      </c>
      <c r="R93" s="9" t="s">
        <v>78</v>
      </c>
      <c r="S93" s="9" t="s">
        <v>78</v>
      </c>
      <c r="T93" s="9" t="s">
        <v>78</v>
      </c>
      <c r="U93" s="9"/>
      <c r="V93" s="9"/>
      <c r="W93" s="9"/>
      <c r="X93" s="9"/>
      <c r="Z93" s="9"/>
      <c r="AB93" s="9"/>
      <c r="AC93" s="9"/>
      <c r="AD93" s="9"/>
      <c r="AM93" s="9"/>
      <c r="AO93" s="9"/>
      <c r="AP93" s="9"/>
      <c r="AQ93" s="9"/>
      <c r="AR93" s="9"/>
      <c r="AS93" s="11"/>
      <c r="AT93" s="11"/>
      <c r="AU93" s="11"/>
      <c r="AV93" s="9"/>
      <c r="AW93" s="9"/>
      <c r="AY93">
        <v>13</v>
      </c>
      <c r="AZ93">
        <v>47537.65</v>
      </c>
      <c r="BA93" s="9" t="s">
        <v>79</v>
      </c>
      <c r="BB93">
        <v>24</v>
      </c>
      <c r="BC93" s="9" t="s">
        <v>341</v>
      </c>
      <c r="BD93" s="9" t="s">
        <v>116</v>
      </c>
      <c r="BE93">
        <v>340</v>
      </c>
      <c r="BF93" s="9" t="s">
        <v>324</v>
      </c>
      <c r="BG93" s="9" t="s">
        <v>290</v>
      </c>
      <c r="BH93">
        <v>0</v>
      </c>
      <c r="BI93" s="9"/>
      <c r="BK93" s="9"/>
      <c r="BM93" s="9"/>
      <c r="BN93">
        <v>32</v>
      </c>
      <c r="BO93">
        <v>47537.65</v>
      </c>
      <c r="BP93">
        <v>47537.65</v>
      </c>
    </row>
    <row r="94" spans="1:68" x14ac:dyDescent="0.35">
      <c r="A94" s="9" t="s">
        <v>72</v>
      </c>
      <c r="B94" s="9" t="s">
        <v>73</v>
      </c>
      <c r="C94" s="9" t="s">
        <v>74</v>
      </c>
      <c r="D94">
        <v>1</v>
      </c>
      <c r="E94">
        <v>1</v>
      </c>
      <c r="F94" s="10">
        <v>43256.563402777778</v>
      </c>
      <c r="G94" s="11">
        <v>43221</v>
      </c>
      <c r="H94" s="11">
        <v>43251</v>
      </c>
      <c r="I94" s="9" t="s">
        <v>75</v>
      </c>
      <c r="J94">
        <v>1234</v>
      </c>
      <c r="K94">
        <v>7773331122</v>
      </c>
      <c r="L94" s="9" t="s">
        <v>76</v>
      </c>
      <c r="M94" s="9" t="s">
        <v>77</v>
      </c>
      <c r="N94" s="9" t="s">
        <v>78</v>
      </c>
      <c r="O94" s="9" t="s">
        <v>78</v>
      </c>
      <c r="P94" s="9" t="s">
        <v>78</v>
      </c>
      <c r="Q94" s="9" t="s">
        <v>78</v>
      </c>
      <c r="R94" s="9" t="s">
        <v>78</v>
      </c>
      <c r="S94" s="9" t="s">
        <v>78</v>
      </c>
      <c r="T94" s="9" t="s">
        <v>78</v>
      </c>
      <c r="U94" s="9"/>
      <c r="V94" s="9"/>
      <c r="W94" s="9"/>
      <c r="X94" s="9"/>
      <c r="Z94" s="9"/>
      <c r="AB94" s="9"/>
      <c r="AC94" s="9"/>
      <c r="AD94" s="9"/>
      <c r="AM94" s="9"/>
      <c r="AO94" s="9"/>
      <c r="AP94" s="9"/>
      <c r="AQ94" s="9"/>
      <c r="AR94" s="9"/>
      <c r="AS94" s="11"/>
      <c r="AT94" s="11"/>
      <c r="AU94" s="11"/>
      <c r="AV94" s="9"/>
      <c r="AW94" s="9"/>
      <c r="AY94">
        <v>13</v>
      </c>
      <c r="AZ94">
        <v>47537.65</v>
      </c>
      <c r="BA94" s="9" t="s">
        <v>79</v>
      </c>
      <c r="BB94">
        <v>25</v>
      </c>
      <c r="BC94" s="9" t="s">
        <v>341</v>
      </c>
      <c r="BD94" s="9" t="s">
        <v>290</v>
      </c>
      <c r="BE94">
        <v>0</v>
      </c>
      <c r="BF94" s="9"/>
      <c r="BG94" s="9" t="s">
        <v>103</v>
      </c>
      <c r="BH94">
        <v>340</v>
      </c>
      <c r="BI94" s="9" t="s">
        <v>324</v>
      </c>
      <c r="BK94" s="9"/>
      <c r="BM94" s="9"/>
      <c r="BN94">
        <v>32</v>
      </c>
      <c r="BO94">
        <v>47537.65</v>
      </c>
      <c r="BP94">
        <v>47537.65</v>
      </c>
    </row>
    <row r="95" spans="1:68" x14ac:dyDescent="0.35">
      <c r="A95" s="9" t="s">
        <v>72</v>
      </c>
      <c r="B95" s="9" t="s">
        <v>73</v>
      </c>
      <c r="C95" s="9" t="s">
        <v>74</v>
      </c>
      <c r="D95">
        <v>1</v>
      </c>
      <c r="E95">
        <v>1</v>
      </c>
      <c r="F95" s="10">
        <v>43256.563402777778</v>
      </c>
      <c r="G95" s="11">
        <v>43221</v>
      </c>
      <c r="H95" s="11">
        <v>43251</v>
      </c>
      <c r="I95" s="9" t="s">
        <v>75</v>
      </c>
      <c r="J95">
        <v>1234</v>
      </c>
      <c r="K95">
        <v>7773331122</v>
      </c>
      <c r="L95" s="9" t="s">
        <v>76</v>
      </c>
      <c r="M95" s="9" t="s">
        <v>77</v>
      </c>
      <c r="N95" s="9" t="s">
        <v>78</v>
      </c>
      <c r="O95" s="9" t="s">
        <v>78</v>
      </c>
      <c r="P95" s="9" t="s">
        <v>78</v>
      </c>
      <c r="Q95" s="9" t="s">
        <v>78</v>
      </c>
      <c r="R95" s="9" t="s">
        <v>78</v>
      </c>
      <c r="S95" s="9" t="s">
        <v>78</v>
      </c>
      <c r="T95" s="9" t="s">
        <v>78</v>
      </c>
      <c r="U95" s="9"/>
      <c r="V95" s="9"/>
      <c r="W95" s="9"/>
      <c r="X95" s="9"/>
      <c r="Z95" s="9"/>
      <c r="AB95" s="9"/>
      <c r="AC95" s="9"/>
      <c r="AD95" s="9"/>
      <c r="AM95" s="9"/>
      <c r="AO95" s="9"/>
      <c r="AP95" s="9"/>
      <c r="AQ95" s="9"/>
      <c r="AR95" s="9"/>
      <c r="AS95" s="11"/>
      <c r="AT95" s="11"/>
      <c r="AU95" s="11"/>
      <c r="AV95" s="9"/>
      <c r="AW95" s="9"/>
      <c r="AY95">
        <v>13</v>
      </c>
      <c r="AZ95">
        <v>47537.65</v>
      </c>
      <c r="BA95" s="9" t="s">
        <v>79</v>
      </c>
      <c r="BB95">
        <v>26</v>
      </c>
      <c r="BC95" s="9" t="s">
        <v>342</v>
      </c>
      <c r="BD95" s="9" t="s">
        <v>87</v>
      </c>
      <c r="BE95">
        <v>1845</v>
      </c>
      <c r="BF95" s="9" t="s">
        <v>349</v>
      </c>
      <c r="BG95" s="9" t="s">
        <v>290</v>
      </c>
      <c r="BH95">
        <v>0</v>
      </c>
      <c r="BI95" s="9"/>
      <c r="BK95" s="9"/>
      <c r="BM95" s="9"/>
      <c r="BN95">
        <v>32</v>
      </c>
      <c r="BO95">
        <v>47537.65</v>
      </c>
      <c r="BP95">
        <v>47537.65</v>
      </c>
    </row>
    <row r="96" spans="1:68" x14ac:dyDescent="0.35">
      <c r="A96" s="9" t="s">
        <v>72</v>
      </c>
      <c r="B96" s="9" t="s">
        <v>73</v>
      </c>
      <c r="C96" s="9" t="s">
        <v>74</v>
      </c>
      <c r="D96">
        <v>1</v>
      </c>
      <c r="E96">
        <v>1</v>
      </c>
      <c r="F96" s="10">
        <v>43256.563402777778</v>
      </c>
      <c r="G96" s="11">
        <v>43221</v>
      </c>
      <c r="H96" s="11">
        <v>43251</v>
      </c>
      <c r="I96" s="9" t="s">
        <v>75</v>
      </c>
      <c r="J96">
        <v>1234</v>
      </c>
      <c r="K96">
        <v>7773331122</v>
      </c>
      <c r="L96" s="9" t="s">
        <v>76</v>
      </c>
      <c r="M96" s="9" t="s">
        <v>77</v>
      </c>
      <c r="N96" s="9" t="s">
        <v>78</v>
      </c>
      <c r="O96" s="9" t="s">
        <v>78</v>
      </c>
      <c r="P96" s="9" t="s">
        <v>78</v>
      </c>
      <c r="Q96" s="9" t="s">
        <v>78</v>
      </c>
      <c r="R96" s="9" t="s">
        <v>78</v>
      </c>
      <c r="S96" s="9" t="s">
        <v>78</v>
      </c>
      <c r="T96" s="9" t="s">
        <v>78</v>
      </c>
      <c r="U96" s="9"/>
      <c r="V96" s="9"/>
      <c r="W96" s="9"/>
      <c r="X96" s="9"/>
      <c r="Z96" s="9"/>
      <c r="AB96" s="9"/>
      <c r="AC96" s="9"/>
      <c r="AD96" s="9"/>
      <c r="AM96" s="9"/>
      <c r="AO96" s="9"/>
      <c r="AP96" s="9"/>
      <c r="AQ96" s="9"/>
      <c r="AR96" s="9"/>
      <c r="AS96" s="11"/>
      <c r="AT96" s="11"/>
      <c r="AU96" s="11"/>
      <c r="AV96" s="9"/>
      <c r="AW96" s="9"/>
      <c r="AY96">
        <v>13</v>
      </c>
      <c r="AZ96">
        <v>47537.65</v>
      </c>
      <c r="BA96" s="9" t="s">
        <v>79</v>
      </c>
      <c r="BB96">
        <v>27</v>
      </c>
      <c r="BC96" s="9" t="s">
        <v>342</v>
      </c>
      <c r="BD96" s="9" t="s">
        <v>290</v>
      </c>
      <c r="BE96">
        <v>0</v>
      </c>
      <c r="BF96" s="9"/>
      <c r="BG96" s="9" t="s">
        <v>128</v>
      </c>
      <c r="BH96">
        <v>1500</v>
      </c>
      <c r="BI96" s="9" t="s">
        <v>349</v>
      </c>
      <c r="BK96" s="9"/>
      <c r="BM96" s="9"/>
      <c r="BN96">
        <v>32</v>
      </c>
      <c r="BO96">
        <v>47537.65</v>
      </c>
      <c r="BP96">
        <v>47537.65</v>
      </c>
    </row>
    <row r="97" spans="1:68" x14ac:dyDescent="0.35">
      <c r="A97" s="9" t="s">
        <v>72</v>
      </c>
      <c r="B97" s="9" t="s">
        <v>73</v>
      </c>
      <c r="C97" s="9" t="s">
        <v>74</v>
      </c>
      <c r="D97">
        <v>1</v>
      </c>
      <c r="E97">
        <v>1</v>
      </c>
      <c r="F97" s="10">
        <v>43256.563402777778</v>
      </c>
      <c r="G97" s="11">
        <v>43221</v>
      </c>
      <c r="H97" s="11">
        <v>43251</v>
      </c>
      <c r="I97" s="9" t="s">
        <v>75</v>
      </c>
      <c r="J97">
        <v>1234</v>
      </c>
      <c r="K97">
        <v>7773331122</v>
      </c>
      <c r="L97" s="9" t="s">
        <v>76</v>
      </c>
      <c r="M97" s="9" t="s">
        <v>77</v>
      </c>
      <c r="N97" s="9" t="s">
        <v>78</v>
      </c>
      <c r="O97" s="9" t="s">
        <v>78</v>
      </c>
      <c r="P97" s="9" t="s">
        <v>78</v>
      </c>
      <c r="Q97" s="9" t="s">
        <v>78</v>
      </c>
      <c r="R97" s="9" t="s">
        <v>78</v>
      </c>
      <c r="S97" s="9" t="s">
        <v>78</v>
      </c>
      <c r="T97" s="9" t="s">
        <v>78</v>
      </c>
      <c r="U97" s="9"/>
      <c r="V97" s="9"/>
      <c r="W97" s="9"/>
      <c r="X97" s="9"/>
      <c r="Z97" s="9"/>
      <c r="AB97" s="9"/>
      <c r="AC97" s="9"/>
      <c r="AD97" s="9"/>
      <c r="AM97" s="9"/>
      <c r="AO97" s="9"/>
      <c r="AP97" s="9"/>
      <c r="AQ97" s="9"/>
      <c r="AR97" s="9"/>
      <c r="AS97" s="11"/>
      <c r="AT97" s="11"/>
      <c r="AU97" s="11"/>
      <c r="AV97" s="9"/>
      <c r="AW97" s="9"/>
      <c r="AY97">
        <v>13</v>
      </c>
      <c r="AZ97">
        <v>47537.65</v>
      </c>
      <c r="BA97" s="9" t="s">
        <v>79</v>
      </c>
      <c r="BB97">
        <v>28</v>
      </c>
      <c r="BC97" s="9" t="s">
        <v>342</v>
      </c>
      <c r="BD97" s="9" t="s">
        <v>290</v>
      </c>
      <c r="BE97">
        <v>0</v>
      </c>
      <c r="BF97" s="9"/>
      <c r="BG97" s="9" t="s">
        <v>99</v>
      </c>
      <c r="BH97">
        <v>345</v>
      </c>
      <c r="BI97" s="9" t="s">
        <v>349</v>
      </c>
      <c r="BK97" s="9"/>
      <c r="BM97" s="9"/>
      <c r="BN97">
        <v>32</v>
      </c>
      <c r="BO97">
        <v>47537.65</v>
      </c>
      <c r="BP97">
        <v>47537.65</v>
      </c>
    </row>
    <row r="98" spans="1:68" x14ac:dyDescent="0.35">
      <c r="A98" s="9" t="s">
        <v>72</v>
      </c>
      <c r="B98" s="9" t="s">
        <v>73</v>
      </c>
      <c r="C98" s="9" t="s">
        <v>74</v>
      </c>
      <c r="D98">
        <v>1</v>
      </c>
      <c r="E98">
        <v>1</v>
      </c>
      <c r="F98" s="10">
        <v>43256.563402777778</v>
      </c>
      <c r="G98" s="11">
        <v>43221</v>
      </c>
      <c r="H98" s="11">
        <v>43251</v>
      </c>
      <c r="I98" s="9" t="s">
        <v>75</v>
      </c>
      <c r="J98">
        <v>1234</v>
      </c>
      <c r="K98">
        <v>7773331122</v>
      </c>
      <c r="L98" s="9" t="s">
        <v>76</v>
      </c>
      <c r="M98" s="9" t="s">
        <v>77</v>
      </c>
      <c r="N98" s="9" t="s">
        <v>78</v>
      </c>
      <c r="O98" s="9" t="s">
        <v>78</v>
      </c>
      <c r="P98" s="9" t="s">
        <v>78</v>
      </c>
      <c r="Q98" s="9" t="s">
        <v>78</v>
      </c>
      <c r="R98" s="9" t="s">
        <v>78</v>
      </c>
      <c r="S98" s="9" t="s">
        <v>78</v>
      </c>
      <c r="T98" s="9" t="s">
        <v>78</v>
      </c>
      <c r="U98" s="9"/>
      <c r="V98" s="9"/>
      <c r="W98" s="9"/>
      <c r="X98" s="9"/>
      <c r="Z98" s="9"/>
      <c r="AB98" s="9"/>
      <c r="AC98" s="9"/>
      <c r="AD98" s="9"/>
      <c r="AM98" s="9"/>
      <c r="AO98" s="9"/>
      <c r="AP98" s="9"/>
      <c r="AQ98" s="9"/>
      <c r="AR98" s="9"/>
      <c r="AS98" s="11"/>
      <c r="AT98" s="11"/>
      <c r="AU98" s="11"/>
      <c r="AV98" s="9"/>
      <c r="AW98" s="9"/>
      <c r="AY98">
        <v>13</v>
      </c>
      <c r="AZ98">
        <v>47537.65</v>
      </c>
      <c r="BA98" s="9" t="s">
        <v>79</v>
      </c>
      <c r="BB98">
        <v>29</v>
      </c>
      <c r="BC98" s="9" t="s">
        <v>343</v>
      </c>
      <c r="BD98" s="9" t="s">
        <v>129</v>
      </c>
      <c r="BE98">
        <v>0.21</v>
      </c>
      <c r="BF98" s="9" t="s">
        <v>350</v>
      </c>
      <c r="BG98" s="9" t="s">
        <v>290</v>
      </c>
      <c r="BH98">
        <v>0</v>
      </c>
      <c r="BI98" s="9"/>
      <c r="BK98" s="9"/>
      <c r="BM98" s="9"/>
      <c r="BN98">
        <v>32</v>
      </c>
      <c r="BO98">
        <v>47537.65</v>
      </c>
      <c r="BP98">
        <v>47537.65</v>
      </c>
    </row>
    <row r="99" spans="1:68" x14ac:dyDescent="0.35">
      <c r="A99" s="9" t="s">
        <v>72</v>
      </c>
      <c r="B99" s="9" t="s">
        <v>73</v>
      </c>
      <c r="C99" s="9" t="s">
        <v>74</v>
      </c>
      <c r="D99">
        <v>1</v>
      </c>
      <c r="E99">
        <v>1</v>
      </c>
      <c r="F99" s="10">
        <v>43256.563402777778</v>
      </c>
      <c r="G99" s="11">
        <v>43221</v>
      </c>
      <c r="H99" s="11">
        <v>43251</v>
      </c>
      <c r="I99" s="9" t="s">
        <v>75</v>
      </c>
      <c r="J99">
        <v>1234</v>
      </c>
      <c r="K99">
        <v>7773331122</v>
      </c>
      <c r="L99" s="9" t="s">
        <v>76</v>
      </c>
      <c r="M99" s="9" t="s">
        <v>77</v>
      </c>
      <c r="N99" s="9" t="s">
        <v>78</v>
      </c>
      <c r="O99" s="9" t="s">
        <v>78</v>
      </c>
      <c r="P99" s="9" t="s">
        <v>78</v>
      </c>
      <c r="Q99" s="9" t="s">
        <v>78</v>
      </c>
      <c r="R99" s="9" t="s">
        <v>78</v>
      </c>
      <c r="S99" s="9" t="s">
        <v>78</v>
      </c>
      <c r="T99" s="9" t="s">
        <v>78</v>
      </c>
      <c r="U99" s="9"/>
      <c r="V99" s="9"/>
      <c r="W99" s="9"/>
      <c r="X99" s="9"/>
      <c r="Z99" s="9"/>
      <c r="AB99" s="9"/>
      <c r="AC99" s="9"/>
      <c r="AD99" s="9"/>
      <c r="AM99" s="9"/>
      <c r="AO99" s="9"/>
      <c r="AP99" s="9"/>
      <c r="AQ99" s="9"/>
      <c r="AR99" s="9"/>
      <c r="AS99" s="11"/>
      <c r="AT99" s="11"/>
      <c r="AU99" s="11"/>
      <c r="AV99" s="9"/>
      <c r="AW99" s="9"/>
      <c r="AY99">
        <v>13</v>
      </c>
      <c r="AZ99">
        <v>47537.65</v>
      </c>
      <c r="BA99" s="9" t="s">
        <v>79</v>
      </c>
      <c r="BB99">
        <v>30</v>
      </c>
      <c r="BC99" s="9" t="s">
        <v>343</v>
      </c>
      <c r="BD99" s="9" t="s">
        <v>290</v>
      </c>
      <c r="BE99">
        <v>0</v>
      </c>
      <c r="BF99" s="9"/>
      <c r="BG99" s="9" t="s">
        <v>101</v>
      </c>
      <c r="BH99">
        <v>0.21</v>
      </c>
      <c r="BI99" s="9" t="s">
        <v>350</v>
      </c>
      <c r="BK99" s="9"/>
      <c r="BM99" s="9"/>
      <c r="BN99">
        <v>32</v>
      </c>
      <c r="BO99">
        <v>47537.65</v>
      </c>
      <c r="BP99">
        <v>47537.65</v>
      </c>
    </row>
    <row r="100" spans="1:68" x14ac:dyDescent="0.35">
      <c r="A100" s="9" t="s">
        <v>72</v>
      </c>
      <c r="B100" s="9" t="s">
        <v>73</v>
      </c>
      <c r="C100" s="9" t="s">
        <v>74</v>
      </c>
      <c r="D100">
        <v>1</v>
      </c>
      <c r="E100">
        <v>1</v>
      </c>
      <c r="F100" s="10">
        <v>43256.563402777778</v>
      </c>
      <c r="G100" s="11">
        <v>43221</v>
      </c>
      <c r="H100" s="11">
        <v>43251</v>
      </c>
      <c r="I100" s="9" t="s">
        <v>75</v>
      </c>
      <c r="J100">
        <v>1234</v>
      </c>
      <c r="K100">
        <v>7773331122</v>
      </c>
      <c r="L100" s="9" t="s">
        <v>76</v>
      </c>
      <c r="M100" s="9" t="s">
        <v>77</v>
      </c>
      <c r="N100" s="9" t="s">
        <v>78</v>
      </c>
      <c r="O100" s="9" t="s">
        <v>78</v>
      </c>
      <c r="P100" s="9" t="s">
        <v>78</v>
      </c>
      <c r="Q100" s="9" t="s">
        <v>78</v>
      </c>
      <c r="R100" s="9" t="s">
        <v>78</v>
      </c>
      <c r="S100" s="9" t="s">
        <v>78</v>
      </c>
      <c r="T100" s="9" t="s">
        <v>78</v>
      </c>
      <c r="U100" s="9"/>
      <c r="V100" s="9"/>
      <c r="W100" s="9"/>
      <c r="X100" s="9"/>
      <c r="Z100" s="9"/>
      <c r="AB100" s="9"/>
      <c r="AC100" s="9"/>
      <c r="AD100" s="9"/>
      <c r="AM100" s="9"/>
      <c r="AO100" s="9"/>
      <c r="AP100" s="9"/>
      <c r="AQ100" s="9"/>
      <c r="AR100" s="9"/>
      <c r="AS100" s="11"/>
      <c r="AT100" s="11"/>
      <c r="AU100" s="11"/>
      <c r="AV100" s="9"/>
      <c r="AW100" s="9"/>
      <c r="AY100">
        <v>13</v>
      </c>
      <c r="AZ100">
        <v>47537.65</v>
      </c>
      <c r="BA100" s="9" t="s">
        <v>79</v>
      </c>
      <c r="BB100">
        <v>31</v>
      </c>
      <c r="BC100" s="9" t="s">
        <v>344</v>
      </c>
      <c r="BD100" s="9" t="s">
        <v>117</v>
      </c>
      <c r="BE100">
        <v>76</v>
      </c>
      <c r="BF100" s="9" t="s">
        <v>325</v>
      </c>
      <c r="BG100" s="9" t="s">
        <v>290</v>
      </c>
      <c r="BH100">
        <v>0</v>
      </c>
      <c r="BI100" s="9"/>
      <c r="BK100" s="9"/>
      <c r="BM100" s="9"/>
      <c r="BN100">
        <v>32</v>
      </c>
      <c r="BO100">
        <v>47537.65</v>
      </c>
      <c r="BP100">
        <v>47537.65</v>
      </c>
    </row>
    <row r="101" spans="1:68" x14ac:dyDescent="0.35">
      <c r="A101" s="9" t="s">
        <v>72</v>
      </c>
      <c r="B101" s="9" t="s">
        <v>73</v>
      </c>
      <c r="C101" s="9" t="s">
        <v>74</v>
      </c>
      <c r="D101">
        <v>1</v>
      </c>
      <c r="E101">
        <v>1</v>
      </c>
      <c r="F101" s="10">
        <v>43256.563402777778</v>
      </c>
      <c r="G101" s="11">
        <v>43221</v>
      </c>
      <c r="H101" s="11">
        <v>43251</v>
      </c>
      <c r="I101" s="9" t="s">
        <v>75</v>
      </c>
      <c r="J101">
        <v>1234</v>
      </c>
      <c r="K101">
        <v>7773331122</v>
      </c>
      <c r="L101" s="9" t="s">
        <v>76</v>
      </c>
      <c r="M101" s="9" t="s">
        <v>77</v>
      </c>
      <c r="N101" s="9" t="s">
        <v>78</v>
      </c>
      <c r="O101" s="9" t="s">
        <v>78</v>
      </c>
      <c r="P101" s="9" t="s">
        <v>78</v>
      </c>
      <c r="Q101" s="9" t="s">
        <v>78</v>
      </c>
      <c r="R101" s="9" t="s">
        <v>78</v>
      </c>
      <c r="S101" s="9" t="s">
        <v>78</v>
      </c>
      <c r="T101" s="9" t="s">
        <v>78</v>
      </c>
      <c r="U101" s="9"/>
      <c r="V101" s="9"/>
      <c r="W101" s="9"/>
      <c r="X101" s="9"/>
      <c r="Z101" s="9"/>
      <c r="AB101" s="9"/>
      <c r="AC101" s="9"/>
      <c r="AD101" s="9"/>
      <c r="AM101" s="9"/>
      <c r="AO101" s="9"/>
      <c r="AP101" s="9"/>
      <c r="AQ101" s="9"/>
      <c r="AR101" s="9"/>
      <c r="AS101" s="11"/>
      <c r="AT101" s="11"/>
      <c r="AU101" s="11"/>
      <c r="AV101" s="9"/>
      <c r="AW101" s="9"/>
      <c r="AY101">
        <v>13</v>
      </c>
      <c r="AZ101">
        <v>47537.65</v>
      </c>
      <c r="BA101" s="9" t="s">
        <v>79</v>
      </c>
      <c r="BB101">
        <v>32</v>
      </c>
      <c r="BC101" s="9" t="s">
        <v>344</v>
      </c>
      <c r="BD101" s="9" t="s">
        <v>290</v>
      </c>
      <c r="BE101">
        <v>0</v>
      </c>
      <c r="BF101" s="9"/>
      <c r="BG101" s="9" t="s">
        <v>120</v>
      </c>
      <c r="BH101">
        <v>76</v>
      </c>
      <c r="BI101" s="9" t="s">
        <v>325</v>
      </c>
      <c r="BK101" s="9"/>
      <c r="BM101" s="9"/>
      <c r="BN101">
        <v>32</v>
      </c>
      <c r="BO101">
        <v>47537.65</v>
      </c>
      <c r="BP101">
        <v>47537.65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START</vt:lpstr>
      <vt:lpstr>Struktura kosztów</vt:lpstr>
      <vt:lpstr>JPK_KR_m</vt:lpstr>
      <vt:lpstr>JPK_KR_m-1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2018-06-05T14:25:25Z</dcterms:modified>
</cp:coreProperties>
</file>